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6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</sheets>
  <definedNames>
    <definedName name="_xlnm.Print_Titles" localSheetId="2">'Прил 3'!$12:$12</definedName>
    <definedName name="_xlnm.Print_Area" localSheetId="0">'Прил 1'!$A$1:$J$166</definedName>
  </definedNames>
  <calcPr fullCalcOnLoad="1"/>
</workbook>
</file>

<file path=xl/sharedStrings.xml><?xml version="1.0" encoding="utf-8"?>
<sst xmlns="http://schemas.openxmlformats.org/spreadsheetml/2006/main" count="2503" uniqueCount="322">
  <si>
    <t>600</t>
  </si>
  <si>
    <t xml:space="preserve">Благоустройство придомовой территории д. 16-а по ул. Советская  г. Щекино </t>
  </si>
  <si>
    <t>29650</t>
  </si>
  <si>
    <t>Основное мероприятие "Содержание и обустройство мест массового отдыха в муниципальном образовании город Щекино Щекинского района"</t>
  </si>
  <si>
    <t>700</t>
  </si>
  <si>
    <t xml:space="preserve">Содержание зон отдыха </t>
  </si>
  <si>
    <t>29370</t>
  </si>
  <si>
    <t>Основное мероприятие "Обеспечение реализации муниципальной программы"</t>
  </si>
  <si>
    <t>500</t>
  </si>
  <si>
    <t xml:space="preserve">Расходы на обеспечение деятельности (оказание услуг) муниципальных учреждений </t>
  </si>
  <si>
    <t>Муниципальная программа" Организация градостроительной деятельности на территории муниципального образования город Щекино Щекинского района</t>
  </si>
  <si>
    <t>Подготовка и утверждение подготовленной на основании документов территориального планирования муниципального образования город Щекино Щекинского района документации по планировке территории"</t>
  </si>
  <si>
    <t>28620</t>
  </si>
  <si>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</si>
  <si>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</si>
  <si>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</si>
  <si>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" Сохранение  и развитие традиционной народной культуры, промыслов и ремесел" государственной программы Тульской области " Развитие культуры и туризма Тульской области"</t>
  </si>
  <si>
    <t>Приложение 7</t>
  </si>
  <si>
    <t>тыс. рублей</t>
  </si>
  <si>
    <t>№</t>
  </si>
  <si>
    <t>Перечень передаваемых полномочий</t>
  </si>
  <si>
    <t>Субсидии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поселений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</si>
  <si>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</si>
  <si>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</si>
  <si>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</si>
  <si>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 xml:space="preserve">Осуществление муниципального земельного контроля за использованием земель поселения 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</si>
  <si>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</si>
  <si>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</si>
  <si>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Программа</t>
  </si>
  <si>
    <t>Привлечение муниципальных заимствований</t>
  </si>
  <si>
    <t>Погашение основной суммы долга по муниципальным заимствованиям</t>
  </si>
  <si>
    <t>2016год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</si>
  <si>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</si>
  <si>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</si>
  <si>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</si>
  <si>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</si>
  <si>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</si>
  <si>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</si>
  <si>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</si>
  <si>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</si>
  <si>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</si>
  <si>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</si>
  <si>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</si>
  <si>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</si>
  <si>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</si>
  <si>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</si>
  <si>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</si>
  <si>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</si>
  <si>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</si>
  <si>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</si>
  <si>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</si>
  <si>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</si>
  <si>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</si>
  <si>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</si>
  <si>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</si>
  <si>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</si>
  <si>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</si>
  <si>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</si>
  <si>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</si>
  <si>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</si>
  <si>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</si>
  <si>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</si>
  <si>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</si>
  <si>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</si>
  <si>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</si>
  <si>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</si>
  <si>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</si>
  <si>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</si>
  <si>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</si>
  <si>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</si>
  <si>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</si>
  <si>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</si>
  <si>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</si>
  <si>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</si>
  <si>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</si>
  <si>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</si>
  <si>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</si>
  <si>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</si>
  <si>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</si>
  <si>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</si>
  <si>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</si>
  <si>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</si>
  <si>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</si>
  <si>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</si>
  <si>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</si>
  <si>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</si>
  <si>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</si>
  <si>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</si>
  <si>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</si>
  <si>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</si>
  <si>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</si>
  <si>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</si>
  <si>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</si>
  <si>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</si>
  <si>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</si>
  <si>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</si>
  <si>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</si>
  <si>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</si>
  <si>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</si>
  <si>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</si>
  <si>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</si>
  <si>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</si>
  <si>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</si>
  <si>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</si>
  <si>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</si>
  <si>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000</t>
  </si>
  <si>
    <t>200</t>
  </si>
  <si>
    <t>99</t>
  </si>
  <si>
    <t>Приложение 3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</si>
  <si>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</si>
  <si>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</si>
  <si>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</si>
  <si>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</si>
  <si>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</si>
  <si>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</si>
  <si>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</si>
  <si>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</si>
  <si>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</si>
  <si>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</si>
  <si>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</si>
  <si>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</si>
  <si>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</si>
  <si>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</si>
  <si>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</si>
  <si>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</si>
  <si>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Расходы на выплаты персоналу казенных учреждений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</si>
  <si>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</si>
  <si>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</si>
  <si>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</si>
  <si>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</si>
  <si>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</si>
  <si>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</si>
  <si>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</si>
  <si>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</si>
  <si>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</si>
  <si>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320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</si>
  <si>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</si>
  <si>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</si>
  <si>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</si>
  <si>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</si>
  <si>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</si>
  <si>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</si>
  <si>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</si>
  <si>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План 2016 год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</si>
  <si>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</si>
  <si>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</si>
  <si>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</si>
  <si>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</si>
  <si>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</si>
  <si>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</si>
  <si>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Приложение 6</t>
  </si>
  <si>
    <t>Администрация муниципального образования Огаревское</t>
  </si>
  <si>
    <t>872</t>
  </si>
  <si>
    <t>ИТОГО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</si>
  <si>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</si>
  <si>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</si>
  <si>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</si>
  <si>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</si>
  <si>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</si>
  <si>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</si>
  <si>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</si>
  <si>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</si>
  <si>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</si>
  <si>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</si>
  <si>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</si>
  <si>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</si>
  <si>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</si>
  <si>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</si>
  <si>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</si>
  <si>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</si>
  <si>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</si>
  <si>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</si>
  <si>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</si>
  <si>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</si>
  <si>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</si>
  <si>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</si>
  <si>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</si>
  <si>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</si>
  <si>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</si>
  <si>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</si>
  <si>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</si>
  <si>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</si>
  <si>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</si>
  <si>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</si>
  <si>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</si>
  <si>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</si>
  <si>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</si>
  <si>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</si>
  <si>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</si>
  <si>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</si>
  <si>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</si>
  <si>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</si>
  <si>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</si>
  <si>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</si>
  <si>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</si>
  <si>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</si>
  <si>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</si>
  <si>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</si>
  <si>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Основное мероприятие"Содержание и благоустройство мест захоронения муниципального образования Огаревское Щекинского района"</t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</si>
  <si>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</si>
  <si>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</si>
  <si>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</si>
  <si>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</si>
  <si>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</si>
  <si>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</si>
  <si>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</si>
  <si>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</si>
  <si>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Основное мероприятие "Организация и прведение культурно-массовых мероприятий"</t>
  </si>
  <si>
    <t>Основнон мероприятие "Пожарная безопасность"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</si>
  <si>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</si>
  <si>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</si>
  <si>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</si>
  <si>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</si>
  <si>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</si>
  <si>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</si>
  <si>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</si>
  <si>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</si>
  <si>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</si>
  <si>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</si>
  <si>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</si>
  <si>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</si>
  <si>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</si>
  <si>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</si>
  <si>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</si>
  <si>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</si>
  <si>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</si>
  <si>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</si>
  <si>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</si>
  <si>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</si>
  <si>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</si>
  <si>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</si>
  <si>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</si>
  <si>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</si>
  <si>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</si>
  <si>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</si>
  <si>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</si>
  <si>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</si>
  <si>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</si>
  <si>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</si>
  <si>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</si>
  <si>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</si>
  <si>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</si>
  <si>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</si>
  <si>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</si>
  <si>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</si>
  <si>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</si>
  <si>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</si>
  <si>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</si>
  <si>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</si>
  <si>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</si>
  <si>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</si>
  <si>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</si>
  <si>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</si>
  <si>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</si>
  <si>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</si>
  <si>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</si>
  <si>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</si>
  <si>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Подпрограмма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</si>
  <si>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</si>
  <si>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</si>
  <si>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</si>
  <si>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</si>
  <si>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</si>
  <si>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</si>
  <si>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</si>
  <si>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</si>
  <si>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</si>
  <si>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00590</t>
  </si>
  <si>
    <t>Повышение эффективности в управлении и распоряжении муниципальным имуществом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</si>
  <si>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</si>
  <si>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</si>
  <si>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</si>
  <si>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</si>
  <si>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</si>
  <si>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</si>
  <si>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</si>
  <si>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</si>
  <si>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</si>
  <si>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Вид заимствования</t>
  </si>
  <si>
    <t>муниципальных заимствований муниципального образования Огаревское Щекинского района на 2016 и плановый период 2017 и 2018 годов</t>
  </si>
  <si>
    <t>на 01.04.2016</t>
  </si>
  <si>
    <t>% исполнения</t>
  </si>
  <si>
    <t>Кредиты от кредитных организаций</t>
  </si>
  <si>
    <t>План на 2016 год</t>
  </si>
  <si>
    <t>к постановлению администрации  МО Огаревское "Об  исполнении бюджета  МО Огаревское Щекинского района за 1 квартат 2016 года"</t>
  </si>
  <si>
    <t xml:space="preserve">Отчет об исполнении источников внутреннего финансирования дефицита бюджета муниципального образования Огаревское за 1 квартал 2016 года </t>
  </si>
  <si>
    <t>исполнение на 01.04.2016</t>
  </si>
  <si>
    <t>к постановлению администрации  МО Огаревское "Об исполнении бюджета  МО Огаревское  Щекинского района за 1 квартал 2016 года"</t>
  </si>
  <si>
    <t>к постановлению администрации МО Огаревское "Об исполнении бюджета  МО Огаревское  Щекинского района за 1 квартат 2016 года"</t>
  </si>
  <si>
    <t>Отчет об исполнении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за 1 квартал 2016 года</t>
  </si>
  <si>
    <t>Исполнение на 01.04.2016</t>
  </si>
  <si>
    <t>Приложение 4</t>
  </si>
  <si>
    <t>Отчет об исполнении объема субсидий, предоставляемых из бюджета муниципального образования Огаревское Щекинского района бюджету муниципального образования Щекинский район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поселений, 
за 1 квартал 2016 года</t>
  </si>
  <si>
    <t>исполнение на 01.04.2016 года</t>
  </si>
  <si>
    <t>план 2016 год</t>
  </si>
  <si>
    <t>к постановлению администрации МО Огаревское "Об исполнении бюджета МО Огаревское  Щекинского района за 1 квартал 2016 года"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</si>
  <si>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за 1 квартал 2016 года</t>
  </si>
  <si>
    <t>Приложение 2</t>
  </si>
  <si>
    <t>к постановлению администрации  МО Огаревское "Об исполнении бюджета  МО Огаревское Щекинского района за 1 квартал 2016 года"</t>
  </si>
  <si>
    <t>Отчет об исполнении ведомственной структуры расходов бюджета муниципального образования Огаревское</t>
  </si>
  <si>
    <t>за 1 квартал 2016 года</t>
  </si>
  <si>
    <t>Исполнение на 01.04.2016 года</t>
  </si>
  <si>
    <t>Коммунальное хозяйство</t>
  </si>
  <si>
    <t>Межбюджетные трансферты из бюджета МО Щекинский район в бюджеты поселений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</si>
  <si>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</si>
  <si>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26210</t>
  </si>
  <si>
    <t>Иные закупки товаров, работ и услуг для государственных (муниципальных) нужд</t>
  </si>
  <si>
    <t>Приложение 1</t>
  </si>
  <si>
    <t>"Об исполнении бюджета  муниципального образования МО Огаревское  Щекинского района за 1 квартал 2016 года"</t>
  </si>
  <si>
    <t>об исполнении бюджетных ассигнований бюджета МО Огаревское за 1 квартал 2016 года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</si>
  <si>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 xml:space="preserve">Отчет </t>
  </si>
  <si>
    <t>к постановлению администрации МО Огаревское Щекинского района</t>
  </si>
  <si>
    <t>Исполнено на 01.04.2016</t>
  </si>
  <si>
    <t>111,8</t>
  </si>
  <si>
    <t>490,2</t>
  </si>
  <si>
    <t>554,1</t>
  </si>
  <si>
    <t>665,9</t>
  </si>
  <si>
    <t>682,4</t>
  </si>
  <si>
    <t>№ 137 от 17.05.2016г</t>
  </si>
  <si>
    <t>№ 137 от 17.05.2016</t>
  </si>
  <si>
    <t>№137от 17.05.2016г</t>
  </si>
  <si>
    <t>от  17.05.2016г № 137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</si>
</sst>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5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3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9"/>
      <name val="Arial"/>
      <family val="3"/>
    </font>
    <font>
      <sz val="9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16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center" wrapText="1"/>
      <protection/>
    </xf>
    <xf numFmtId="49" fontId="7" fillId="0" borderId="15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left" wrapText="1"/>
      <protection/>
    </xf>
    <xf numFmtId="2" fontId="11" fillId="0" borderId="12" xfId="54" applyNumberFormat="1" applyFont="1" applyFill="1" applyBorder="1" applyAlignment="1" applyProtection="1">
      <alignment horizontal="left" wrapText="1"/>
      <protection hidden="1"/>
    </xf>
    <xf numFmtId="1" fontId="23" fillId="0" borderId="12" xfId="0" applyNumberFormat="1" applyFont="1" applyFill="1" applyBorder="1" applyAlignment="1">
      <alignment horizontal="center" wrapText="1"/>
    </xf>
    <xf numFmtId="1" fontId="23" fillId="0" borderId="13" xfId="0" applyNumberFormat="1" applyFont="1" applyFill="1" applyBorder="1" applyAlignment="1">
      <alignment horizontal="center" wrapText="1"/>
    </xf>
    <xf numFmtId="0" fontId="8" fillId="20" borderId="12" xfId="0" applyFont="1" applyFill="1" applyBorder="1" applyAlignment="1">
      <alignment wrapText="1"/>
    </xf>
    <xf numFmtId="49" fontId="23" fillId="20" borderId="12" xfId="0" applyNumberFormat="1" applyFont="1" applyFill="1" applyBorder="1" applyAlignment="1">
      <alignment horizontal="center" wrapText="1"/>
    </xf>
    <xf numFmtId="49" fontId="23" fillId="20" borderId="13" xfId="0" applyNumberFormat="1" applyFont="1" applyFill="1" applyBorder="1" applyAlignment="1">
      <alignment horizontal="center" wrapText="1"/>
    </xf>
    <xf numFmtId="49" fontId="9" fillId="20" borderId="13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center" wrapText="1"/>
      <protection/>
    </xf>
    <xf numFmtId="49" fontId="9" fillId="20" borderId="15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5" applyNumberFormat="1" applyFont="1" applyFill="1" applyBorder="1" applyAlignment="1" applyProtection="1">
      <alignment wrapText="1"/>
      <protection hidden="1"/>
    </xf>
    <xf numFmtId="0" fontId="7" fillId="0" borderId="0" xfId="64" applyFont="1" applyFill="1" applyAlignment="1">
      <alignment horizontal="left"/>
      <protection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9" fillId="0" borderId="13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9" fontId="9" fillId="0" borderId="15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left" wrapText="1"/>
      <protection/>
    </xf>
    <xf numFmtId="0" fontId="6" fillId="0" borderId="12" xfId="58" applyNumberFormat="1" applyFont="1" applyFill="1" applyBorder="1" applyAlignment="1" applyProtection="1">
      <alignment horizontal="left" wrapText="1"/>
      <protection hidden="1"/>
    </xf>
    <xf numFmtId="49" fontId="9" fillId="0" borderId="14" xfId="64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4" applyFont="1" applyFill="1" applyBorder="1" applyAlignment="1">
      <alignment horizontal="left" vertical="center" textRotation="90" wrapText="1"/>
      <protection/>
    </xf>
    <xf numFmtId="0" fontId="7" fillId="0" borderId="17" xfId="64" applyFont="1" applyFill="1" applyBorder="1" applyAlignment="1">
      <alignment horizontal="left" vertical="center" textRotation="90" wrapText="1"/>
      <protection/>
    </xf>
    <xf numFmtId="0" fontId="7" fillId="0" borderId="13" xfId="64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7" applyNumberFormat="1" applyFont="1" applyFill="1" applyBorder="1" applyAlignment="1" applyProtection="1">
      <alignment horizontal="center" wrapText="1"/>
      <protection hidden="1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49" fontId="9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24" borderId="15" xfId="0" applyFont="1" applyFill="1" applyBorder="1" applyAlignment="1">
      <alignment horizontal="left" wrapText="1"/>
    </xf>
    <xf numFmtId="0" fontId="27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24" borderId="12" xfId="0" applyFont="1" applyFill="1" applyBorder="1" applyAlignment="1">
      <alignment wrapTex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wrapText="1"/>
    </xf>
    <xf numFmtId="49" fontId="9" fillId="24" borderId="13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center" wrapText="1"/>
      <protection/>
    </xf>
    <xf numFmtId="49" fontId="9" fillId="24" borderId="15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left" vertical="center" wrapText="1"/>
      <protection/>
    </xf>
    <xf numFmtId="49" fontId="9" fillId="24" borderId="14" xfId="64" applyNumberFormat="1" applyFont="1" applyFill="1" applyBorder="1" applyAlignment="1">
      <alignment horizontal="left" wrapText="1"/>
      <protection/>
    </xf>
    <xf numFmtId="0" fontId="6" fillId="24" borderId="12" xfId="58" applyNumberFormat="1" applyFont="1" applyFill="1" applyBorder="1" applyAlignment="1" applyProtection="1">
      <alignment horizontal="left" wrapText="1"/>
      <protection hidden="1"/>
    </xf>
    <xf numFmtId="49" fontId="11" fillId="24" borderId="12" xfId="0" applyNumberFormat="1" applyFont="1" applyFill="1" applyBorder="1" applyAlignment="1">
      <alignment horizontal="center" wrapText="1"/>
    </xf>
    <xf numFmtId="49" fontId="11" fillId="24" borderId="13" xfId="0" applyNumberFormat="1" applyFont="1" applyFill="1" applyBorder="1" applyAlignment="1">
      <alignment horizontal="center" wrapText="1"/>
    </xf>
    <xf numFmtId="49" fontId="7" fillId="24" borderId="13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center" wrapText="1"/>
      <protection/>
    </xf>
    <xf numFmtId="49" fontId="7" fillId="24" borderId="15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left" wrapText="1"/>
      <protection/>
    </xf>
    <xf numFmtId="2" fontId="11" fillId="24" borderId="12" xfId="58" applyNumberFormat="1" applyFont="1" applyFill="1" applyBorder="1" applyAlignment="1" applyProtection="1">
      <alignment horizontal="left" wrapText="1"/>
      <protection hidden="1"/>
    </xf>
    <xf numFmtId="2" fontId="11" fillId="24" borderId="12" xfId="54" applyNumberFormat="1" applyFont="1" applyFill="1" applyBorder="1" applyAlignment="1" applyProtection="1">
      <alignment horizontal="left" wrapText="1"/>
      <protection hidden="1"/>
    </xf>
    <xf numFmtId="49" fontId="14" fillId="24" borderId="12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6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4" xfId="64" applyNumberFormat="1" applyFont="1" applyFill="1" applyBorder="1" applyAlignment="1">
      <alignment horizontal="left" vertical="center" wrapText="1"/>
      <protection/>
    </xf>
    <xf numFmtId="2" fontId="11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2" xfId="0" applyNumberFormat="1" applyFont="1" applyFill="1" applyBorder="1" applyAlignment="1">
      <alignment horizontal="center"/>
    </xf>
    <xf numFmtId="49" fontId="19" fillId="24" borderId="12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wrapText="1"/>
    </xf>
    <xf numFmtId="1" fontId="23" fillId="24" borderId="13" xfId="0" applyNumberFormat="1" applyFont="1" applyFill="1" applyBorder="1" applyAlignment="1">
      <alignment horizontal="center" wrapText="1"/>
    </xf>
    <xf numFmtId="0" fontId="6" fillId="24" borderId="12" xfId="57" applyNumberFormat="1" applyFont="1" applyFill="1" applyBorder="1" applyAlignment="1" applyProtection="1">
      <alignment wrapText="1"/>
      <protection hidden="1"/>
    </xf>
    <xf numFmtId="2" fontId="11" fillId="24" borderId="12" xfId="55" applyNumberFormat="1" applyFont="1" applyFill="1" applyBorder="1" applyAlignment="1" applyProtection="1">
      <alignment wrapText="1"/>
      <protection hidden="1"/>
    </xf>
    <xf numFmtId="0" fontId="7" fillId="24" borderId="12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2" fontId="6" fillId="24" borderId="12" xfId="57" applyNumberFormat="1" applyFont="1" applyFill="1" applyBorder="1" applyAlignment="1" applyProtection="1">
      <alignment horizontal="left" wrapText="1"/>
      <protection hidden="1"/>
    </xf>
    <xf numFmtId="49" fontId="19" fillId="24" borderId="12" xfId="0" applyNumberFormat="1" applyFont="1" applyFill="1" applyBorder="1" applyAlignment="1">
      <alignment horizontal="center" wrapText="1"/>
    </xf>
    <xf numFmtId="0" fontId="6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 vertical="center" wrapText="1"/>
    </xf>
    <xf numFmtId="10" fontId="29" fillId="24" borderId="12" xfId="0" applyNumberFormat="1" applyFont="1" applyFill="1" applyBorder="1" applyAlignment="1">
      <alignment wrapText="1"/>
    </xf>
    <xf numFmtId="10" fontId="7" fillId="24" borderId="12" xfId="0" applyNumberFormat="1" applyFont="1" applyFill="1" applyBorder="1" applyAlignment="1">
      <alignment wrapText="1"/>
    </xf>
    <xf numFmtId="0" fontId="7" fillId="24" borderId="14" xfId="0" applyFont="1" applyFill="1" applyBorder="1" applyAlignment="1">
      <alignment horizontal="center"/>
    </xf>
    <xf numFmtId="2" fontId="29" fillId="24" borderId="12" xfId="58" applyNumberFormat="1" applyFont="1" applyFill="1" applyBorder="1" applyAlignment="1" applyProtection="1">
      <alignment horizontal="left" wrapText="1"/>
      <protection hidden="1"/>
    </xf>
    <xf numFmtId="2" fontId="28" fillId="24" borderId="12" xfId="58" applyNumberFormat="1" applyFont="1" applyFill="1" applyBorder="1" applyAlignment="1" applyProtection="1">
      <alignment horizontal="left" wrapText="1"/>
      <protection hidden="1"/>
    </xf>
    <xf numFmtId="49" fontId="7" fillId="24" borderId="13" xfId="64" applyNumberFormat="1" applyFont="1" applyFill="1" applyBorder="1" applyAlignment="1">
      <alignment horizontal="left" vertical="center" wrapText="1"/>
      <protection/>
    </xf>
    <xf numFmtId="49" fontId="7" fillId="24" borderId="15" xfId="64" applyNumberFormat="1" applyFont="1" applyFill="1" applyBorder="1" applyAlignment="1">
      <alignment horizontal="left" vertical="center" wrapText="1"/>
      <protection/>
    </xf>
    <xf numFmtId="49" fontId="18" fillId="24" borderId="12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7" fillId="24" borderId="12" xfId="64" applyNumberFormat="1" applyFont="1" applyFill="1" applyBorder="1" applyAlignment="1">
      <alignment horizontal="left" vertical="center" wrapText="1"/>
      <protection/>
    </xf>
    <xf numFmtId="0" fontId="8" fillId="24" borderId="12" xfId="0" applyFont="1" applyFill="1" applyBorder="1" applyAlignment="1">
      <alignment horizontal="center" wrapText="1"/>
    </xf>
    <xf numFmtId="1" fontId="9" fillId="24" borderId="12" xfId="54" applyNumberFormat="1" applyFont="1" applyFill="1" applyBorder="1" applyAlignment="1">
      <alignment horizontal="left" vertical="center" wrapText="1"/>
      <protection/>
    </xf>
    <xf numFmtId="49" fontId="9" fillId="24" borderId="13" xfId="54" applyNumberFormat="1" applyFont="1" applyFill="1" applyBorder="1" applyAlignment="1">
      <alignment horizontal="left" vertical="center" wrapText="1"/>
      <protection/>
    </xf>
    <xf numFmtId="49" fontId="9" fillId="24" borderId="13" xfId="64" applyNumberFormat="1" applyFont="1" applyFill="1" applyBorder="1" applyAlignment="1">
      <alignment horizontal="left" vertical="center" wrapText="1"/>
      <protection/>
    </xf>
    <xf numFmtId="49" fontId="9" fillId="24" borderId="15" xfId="64" applyNumberFormat="1" applyFont="1" applyFill="1" applyBorder="1" applyAlignment="1">
      <alignment horizontal="left" vertical="center" wrapText="1"/>
      <protection/>
    </xf>
    <xf numFmtId="49" fontId="9" fillId="24" borderId="14" xfId="54" applyNumberFormat="1" applyFont="1" applyFill="1" applyBorder="1" applyAlignment="1">
      <alignment horizontal="left" vertical="center" wrapText="1"/>
      <protection/>
    </xf>
    <xf numFmtId="0" fontId="5" fillId="24" borderId="0" xfId="0" applyFont="1" applyFill="1" applyAlignment="1">
      <alignment/>
    </xf>
    <xf numFmtId="49" fontId="5" fillId="24" borderId="0" xfId="0" applyNumberFormat="1" applyFont="1" applyFill="1" applyAlignment="1">
      <alignment horizontal="center"/>
    </xf>
    <xf numFmtId="1" fontId="23" fillId="11" borderId="12" xfId="0" applyNumberFormat="1" applyFont="1" applyFill="1" applyBorder="1" applyAlignment="1">
      <alignment horizontal="center" wrapText="1"/>
    </xf>
    <xf numFmtId="1" fontId="23" fillId="11" borderId="13" xfId="0" applyNumberFormat="1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left" vertical="center" wrapText="1"/>
      <protection/>
    </xf>
    <xf numFmtId="49" fontId="7" fillId="11" borderId="14" xfId="64" applyNumberFormat="1" applyFont="1" applyFill="1" applyBorder="1" applyAlignment="1">
      <alignment horizontal="left" vertical="center" wrapText="1"/>
      <protection/>
    </xf>
    <xf numFmtId="49" fontId="7" fillId="11" borderId="15" xfId="64" applyNumberFormat="1" applyFont="1" applyFill="1" applyBorder="1" applyAlignment="1">
      <alignment horizontal="left" vertical="center" wrapText="1"/>
      <protection/>
    </xf>
    <xf numFmtId="0" fontId="24" fillId="11" borderId="12" xfId="0" applyFont="1" applyFill="1" applyBorder="1" applyAlignment="1">
      <alignment horizontal="left" wrapText="1"/>
    </xf>
    <xf numFmtId="49" fontId="14" fillId="11" borderId="12" xfId="0" applyNumberFormat="1" applyFont="1" applyFill="1" applyBorder="1" applyAlignment="1">
      <alignment horizontal="center"/>
    </xf>
    <xf numFmtId="49" fontId="9" fillId="11" borderId="12" xfId="0" applyNumberFormat="1" applyFont="1" applyFill="1" applyBorder="1" applyAlignment="1">
      <alignment horizontal="center"/>
    </xf>
    <xf numFmtId="0" fontId="25" fillId="11" borderId="12" xfId="0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center" wrapText="1"/>
      <protection/>
    </xf>
    <xf numFmtId="49" fontId="7" fillId="11" borderId="15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left" wrapText="1"/>
      <protection/>
    </xf>
    <xf numFmtId="1" fontId="8" fillId="24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0" fillId="24" borderId="12" xfId="58" applyNumberFormat="1" applyFont="1" applyFill="1" applyBorder="1" applyAlignment="1" applyProtection="1">
      <alignment wrapText="1"/>
      <protection hidden="1"/>
    </xf>
    <xf numFmtId="49" fontId="19" fillId="24" borderId="13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wrapText="1"/>
    </xf>
    <xf numFmtId="49" fontId="23" fillId="11" borderId="12" xfId="0" applyNumberFormat="1" applyFont="1" applyFill="1" applyBorder="1" applyAlignment="1">
      <alignment horizontal="center" wrapText="1"/>
    </xf>
    <xf numFmtId="49" fontId="23" fillId="11" borderId="13" xfId="0" applyNumberFormat="1" applyFont="1" applyFill="1" applyBorder="1" applyAlignment="1">
      <alignment horizontal="center" wrapText="1"/>
    </xf>
    <xf numFmtId="49" fontId="9" fillId="11" borderId="13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center" wrapText="1"/>
      <protection/>
    </xf>
    <xf numFmtId="49" fontId="9" fillId="11" borderId="15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left" vertical="center" wrapText="1"/>
      <protection/>
    </xf>
    <xf numFmtId="1" fontId="10" fillId="11" borderId="12" xfId="0" applyNumberFormat="1" applyFont="1" applyFill="1" applyBorder="1" applyAlignment="1">
      <alignment horizontal="center" vertical="center" wrapText="1"/>
    </xf>
    <xf numFmtId="49" fontId="10" fillId="11" borderId="12" xfId="0" applyNumberFormat="1" applyFont="1" applyFill="1" applyBorder="1" applyAlignment="1">
      <alignment horizontal="center" wrapText="1"/>
    </xf>
    <xf numFmtId="2" fontId="10" fillId="11" borderId="12" xfId="54" applyNumberFormat="1" applyFont="1" applyFill="1" applyBorder="1" applyAlignment="1" applyProtection="1">
      <alignment horizontal="left" wrapText="1"/>
      <protection hidden="1"/>
    </xf>
    <xf numFmtId="49" fontId="9" fillId="11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24" borderId="12" xfId="0" applyNumberFormat="1" applyFont="1" applyFill="1" applyBorder="1" applyAlignment="1">
      <alignment horizontal="left" wrapText="1"/>
    </xf>
    <xf numFmtId="2" fontId="31" fillId="24" borderId="12" xfId="54" applyNumberFormat="1" applyFont="1" applyFill="1" applyBorder="1" applyAlignment="1" applyProtection="1">
      <alignment horizontal="left" wrapText="1"/>
      <protection hidden="1"/>
    </xf>
    <xf numFmtId="0" fontId="4" fillId="11" borderId="12" xfId="0" applyFont="1" applyFill="1" applyBorder="1" applyAlignment="1">
      <alignment horizontal="center" wrapText="1"/>
    </xf>
    <xf numFmtId="49" fontId="9" fillId="11" borderId="12" xfId="64" applyNumberFormat="1" applyFont="1" applyFill="1" applyBorder="1" applyAlignment="1">
      <alignment horizontal="left" vertical="center" wrapText="1"/>
      <protection/>
    </xf>
    <xf numFmtId="49" fontId="9" fillId="11" borderId="13" xfId="64" applyNumberFormat="1" applyFont="1" applyFill="1" applyBorder="1" applyAlignment="1">
      <alignment horizontal="left" vertical="center" wrapText="1"/>
      <protection/>
    </xf>
    <xf numFmtId="49" fontId="9" fillId="11" borderId="15" xfId="64" applyNumberFormat="1" applyFont="1" applyFill="1" applyBorder="1" applyAlignment="1">
      <alignment horizontal="left" vertical="center" wrapText="1"/>
      <protection/>
    </xf>
    <xf numFmtId="2" fontId="11" fillId="0" borderId="12" xfId="58" applyNumberFormat="1" applyFont="1" applyFill="1" applyBorder="1" applyAlignment="1" applyProtection="1">
      <alignment wrapText="1"/>
      <protection hidden="1"/>
    </xf>
    <xf numFmtId="1" fontId="6" fillId="7" borderId="12" xfId="0" applyNumberFormat="1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left" vertical="center" wrapText="1"/>
    </xf>
    <xf numFmtId="1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3" xfId="64" applyNumberFormat="1" applyFont="1" applyFill="1" applyBorder="1" applyAlignment="1">
      <alignment horizontal="center" vertical="center" wrapText="1"/>
      <protection/>
    </xf>
    <xf numFmtId="49" fontId="23" fillId="11" borderId="14" xfId="64" applyNumberFormat="1" applyFont="1" applyFill="1" applyBorder="1" applyAlignment="1">
      <alignment horizontal="left" vertical="center" wrapText="1"/>
      <protection/>
    </xf>
    <xf numFmtId="49" fontId="7" fillId="19" borderId="12" xfId="57" applyNumberFormat="1" applyFont="1" applyFill="1" applyBorder="1" applyAlignment="1" applyProtection="1">
      <alignment horizontal="center" wrapText="1"/>
      <protection hidden="1"/>
    </xf>
    <xf numFmtId="168" fontId="7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9" fontId="7" fillId="24" borderId="18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 wrapText="1"/>
    </xf>
    <xf numFmtId="49" fontId="9" fillId="24" borderId="13" xfId="0" applyNumberFormat="1" applyFont="1" applyFill="1" applyBorder="1" applyAlignment="1">
      <alignment horizontal="center" wrapText="1"/>
    </xf>
    <xf numFmtId="2" fontId="23" fillId="24" borderId="12" xfId="54" applyNumberFormat="1" applyFont="1" applyFill="1" applyBorder="1" applyAlignment="1" applyProtection="1">
      <alignment horizontal="left" wrapText="1"/>
      <protection hidden="1"/>
    </xf>
    <xf numFmtId="49" fontId="32" fillId="0" borderId="14" xfId="64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28" fillId="0" borderId="14" xfId="64" applyNumberFormat="1" applyFont="1" applyFill="1" applyBorder="1" applyAlignment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center" wrapText="1"/>
      <protection/>
    </xf>
    <xf numFmtId="49" fontId="13" fillId="0" borderId="15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24" borderId="12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49" fontId="9" fillId="24" borderId="20" xfId="54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2" xfId="0" applyNumberFormat="1" applyFont="1" applyFill="1" applyBorder="1" applyAlignment="1">
      <alignment horizontal="right"/>
    </xf>
    <xf numFmtId="168" fontId="9" fillId="0" borderId="12" xfId="64" applyNumberFormat="1" applyFont="1" applyFill="1" applyBorder="1" applyAlignment="1">
      <alignment horizontal="right"/>
      <protection/>
    </xf>
    <xf numFmtId="168" fontId="9" fillId="20" borderId="12" xfId="64" applyNumberFormat="1" applyFont="1" applyFill="1" applyBorder="1" applyAlignment="1">
      <alignment horizontal="right"/>
      <protection/>
    </xf>
    <xf numFmtId="168" fontId="7" fillId="0" borderId="12" xfId="64" applyNumberFormat="1" applyFont="1" applyFill="1" applyBorder="1" applyAlignment="1">
      <alignment horizontal="right"/>
      <protection/>
    </xf>
    <xf numFmtId="168" fontId="9" fillId="24" borderId="12" xfId="64" applyNumberFormat="1" applyFont="1" applyFill="1" applyBorder="1" applyAlignment="1">
      <alignment horizontal="right"/>
      <protection/>
    </xf>
    <xf numFmtId="168" fontId="9" fillId="24" borderId="12" xfId="0" applyNumberFormat="1" applyFont="1" applyFill="1" applyBorder="1" applyAlignment="1">
      <alignment horizontal="right"/>
    </xf>
    <xf numFmtId="168" fontId="7" fillId="24" borderId="12" xfId="0" applyNumberFormat="1" applyFont="1" applyFill="1" applyBorder="1" applyAlignment="1">
      <alignment horizontal="right"/>
    </xf>
    <xf numFmtId="168" fontId="9" fillId="24" borderId="12" xfId="0" applyNumberFormat="1" applyFont="1" applyFill="1" applyBorder="1" applyAlignment="1">
      <alignment horizontal="right" wrapText="1"/>
    </xf>
    <xf numFmtId="168" fontId="7" fillId="24" borderId="12" xfId="0" applyNumberFormat="1" applyFont="1" applyFill="1" applyBorder="1" applyAlignment="1">
      <alignment horizontal="right" wrapText="1"/>
    </xf>
    <xf numFmtId="168" fontId="8" fillId="0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/>
    </xf>
    <xf numFmtId="168" fontId="14" fillId="0" borderId="12" xfId="0" applyNumberFormat="1" applyFont="1" applyFill="1" applyBorder="1" applyAlignment="1">
      <alignment horizontal="right"/>
    </xf>
    <xf numFmtId="168" fontId="7" fillId="24" borderId="12" xfId="64" applyNumberFormat="1" applyFont="1" applyFill="1" applyBorder="1" applyAlignment="1">
      <alignment horizontal="right"/>
      <protection/>
    </xf>
    <xf numFmtId="168" fontId="9" fillId="11" borderId="12" xfId="64" applyNumberFormat="1" applyFont="1" applyFill="1" applyBorder="1" applyAlignment="1">
      <alignment horizontal="right"/>
      <protection/>
    </xf>
    <xf numFmtId="168" fontId="8" fillId="11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 wrapText="1"/>
    </xf>
    <xf numFmtId="168" fontId="10" fillId="11" borderId="12" xfId="0" applyNumberFormat="1" applyFont="1" applyFill="1" applyBorder="1" applyAlignment="1">
      <alignment horizontal="right"/>
    </xf>
    <xf numFmtId="168" fontId="14" fillId="24" borderId="12" xfId="0" applyNumberFormat="1" applyFont="1" applyFill="1" applyBorder="1" applyAlignment="1">
      <alignment horizontal="right"/>
    </xf>
    <xf numFmtId="168" fontId="9" fillId="11" borderId="12" xfId="0" applyNumberFormat="1" applyFont="1" applyFill="1" applyBorder="1" applyAlignment="1">
      <alignment horizontal="right"/>
    </xf>
    <xf numFmtId="168" fontId="19" fillId="24" borderId="12" xfId="0" applyNumberFormat="1" applyFont="1" applyFill="1" applyBorder="1" applyAlignment="1">
      <alignment horizontal="right"/>
    </xf>
    <xf numFmtId="168" fontId="28" fillId="24" borderId="12" xfId="0" applyNumberFormat="1" applyFont="1" applyFill="1" applyBorder="1" applyAlignment="1">
      <alignment horizontal="right"/>
    </xf>
    <xf numFmtId="168" fontId="32" fillId="24" borderId="12" xfId="0" applyNumberFormat="1" applyFont="1" applyFill="1" applyBorder="1" applyAlignment="1">
      <alignment horizontal="right"/>
    </xf>
    <xf numFmtId="168" fontId="10" fillId="24" borderId="12" xfId="54" applyNumberFormat="1" applyFont="1" applyFill="1" applyBorder="1" applyAlignment="1">
      <alignment horizontal="right"/>
      <protection/>
    </xf>
    <xf numFmtId="1" fontId="6" fillId="25" borderId="12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24" borderId="0" xfId="0" applyNumberFormat="1" applyFont="1" applyFill="1" applyAlignment="1">
      <alignment horizontal="right"/>
    </xf>
    <xf numFmtId="0" fontId="10" fillId="11" borderId="12" xfId="0" applyFont="1" applyFill="1" applyBorder="1" applyAlignment="1">
      <alignment horizontal="center" wrapText="1"/>
    </xf>
    <xf numFmtId="1" fontId="10" fillId="11" borderId="12" xfId="0" applyNumberFormat="1" applyFont="1" applyFill="1" applyBorder="1" applyAlignment="1">
      <alignment horizontal="center" wrapText="1"/>
    </xf>
    <xf numFmtId="1" fontId="10" fillId="11" borderId="13" xfId="0" applyNumberFormat="1" applyFont="1" applyFill="1" applyBorder="1" applyAlignment="1">
      <alignment horizontal="center" wrapText="1"/>
    </xf>
    <xf numFmtId="49" fontId="13" fillId="11" borderId="13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center" wrapText="1"/>
      <protection/>
    </xf>
    <xf numFmtId="49" fontId="13" fillId="11" borderId="15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24" borderId="14" xfId="0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8" fillId="24" borderId="12" xfId="64" applyNumberFormat="1" applyFont="1" applyFill="1" applyBorder="1" applyAlignment="1">
      <alignment horizontal="left" vertical="center" wrapText="1"/>
      <protection/>
    </xf>
    <xf numFmtId="49" fontId="8" fillId="24" borderId="13" xfId="64" applyNumberFormat="1" applyFont="1" applyFill="1" applyBorder="1" applyAlignment="1">
      <alignment horizontal="left" vertical="center" wrapText="1"/>
      <protection/>
    </xf>
    <xf numFmtId="49" fontId="8" fillId="24" borderId="14" xfId="64" applyNumberFormat="1" applyFont="1" applyFill="1" applyBorder="1" applyAlignment="1">
      <alignment horizontal="left" vertical="center" wrapText="1"/>
      <protection/>
    </xf>
    <xf numFmtId="49" fontId="8" fillId="24" borderId="15" xfId="64" applyNumberFormat="1" applyFont="1" applyFill="1" applyBorder="1" applyAlignment="1">
      <alignment horizontal="left" vertical="center" wrapText="1"/>
      <protection/>
    </xf>
    <xf numFmtId="168" fontId="8" fillId="24" borderId="12" xfId="64" applyNumberFormat="1" applyFont="1" applyFill="1" applyBorder="1" applyAlignment="1">
      <alignment horizontal="right"/>
      <protection/>
    </xf>
    <xf numFmtId="49" fontId="14" fillId="11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11" borderId="1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7" applyNumberFormat="1" applyFont="1" applyFill="1" applyBorder="1" applyAlignment="1" applyProtection="1">
      <alignment horizontal="center" wrapText="1"/>
      <protection hidden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/>
    </xf>
    <xf numFmtId="49" fontId="8" fillId="0" borderId="14" xfId="64" applyNumberFormat="1" applyFont="1" applyFill="1" applyBorder="1" applyAlignment="1">
      <alignment horizontal="center" wrapText="1"/>
      <protection/>
    </xf>
    <xf numFmtId="0" fontId="6" fillId="0" borderId="0" xfId="62" applyFont="1">
      <alignment/>
      <protection/>
    </xf>
    <xf numFmtId="0" fontId="12" fillId="0" borderId="0" xfId="61" applyFont="1" applyFill="1" applyAlignment="1">
      <alignment horizontal="right"/>
      <protection/>
    </xf>
    <xf numFmtId="0" fontId="52" fillId="0" borderId="0" xfId="62" applyFont="1" applyFill="1" applyAlignment="1">
      <alignment horizontal="right"/>
      <protection/>
    </xf>
    <xf numFmtId="0" fontId="12" fillId="0" borderId="0" xfId="62" applyFont="1" applyAlignment="1">
      <alignment horizontal="right"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12" fillId="0" borderId="0" xfId="62" applyFont="1" applyBorder="1">
      <alignment/>
      <protection/>
    </xf>
    <xf numFmtId="0" fontId="8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2" applyFont="1" applyBorder="1" applyAlignment="1">
      <alignment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49" fontId="8" fillId="0" borderId="12" xfId="74" applyNumberFormat="1" applyFont="1" applyFill="1" applyBorder="1" applyAlignment="1" applyProtection="1">
      <alignment horizontal="centerContinuous" vertical="center" wrapText="1"/>
      <protection/>
    </xf>
    <xf numFmtId="172" fontId="8" fillId="0" borderId="12" xfId="74" applyNumberFormat="1" applyFont="1" applyFill="1" applyBorder="1" applyAlignment="1" applyProtection="1">
      <alignment horizontal="center" vertical="center" wrapText="1"/>
      <protection/>
    </xf>
    <xf numFmtId="0" fontId="8" fillId="24" borderId="12" xfId="62" applyFont="1" applyFill="1" applyBorder="1" applyAlignment="1">
      <alignment horizontal="center" vertical="center" wrapText="1"/>
      <protection/>
    </xf>
    <xf numFmtId="49" fontId="8" fillId="0" borderId="20" xfId="64" applyNumberFormat="1" applyFont="1" applyFill="1" applyBorder="1" applyAlignment="1">
      <alignment horizontal="center" wrapText="1"/>
      <protection/>
    </xf>
    <xf numFmtId="49" fontId="8" fillId="0" borderId="21" xfId="64" applyNumberFormat="1" applyFont="1" applyFill="1" applyBorder="1" applyAlignment="1">
      <alignment horizontal="center" wrapText="1"/>
      <protection/>
    </xf>
    <xf numFmtId="49" fontId="8" fillId="0" borderId="14" xfId="64" applyNumberFormat="1" applyFont="1" applyFill="1" applyBorder="1" applyAlignment="1">
      <alignment horizontal="left" wrapText="1"/>
      <protection/>
    </xf>
    <xf numFmtId="49" fontId="8" fillId="0" borderId="12" xfId="62" applyNumberFormat="1" applyFont="1" applyFill="1" applyBorder="1" applyAlignment="1">
      <alignment horizontal="center" wrapText="1"/>
      <protection/>
    </xf>
    <xf numFmtId="169" fontId="8" fillId="0" borderId="12" xfId="64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12" xfId="62" applyFont="1" applyFill="1" applyBorder="1" applyAlignment="1">
      <alignment horizontal="left" wrapText="1"/>
      <protection/>
    </xf>
    <xf numFmtId="0" fontId="8" fillId="24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24" borderId="12" xfId="64" applyNumberFormat="1" applyFont="1" applyFill="1" applyBorder="1" applyAlignment="1">
      <alignment horizontal="center" wrapText="1"/>
      <protection/>
    </xf>
    <xf numFmtId="49" fontId="7" fillId="24" borderId="12" xfId="64" applyNumberFormat="1" applyFont="1" applyFill="1" applyBorder="1" applyAlignment="1">
      <alignment horizontal="center" wrapText="1"/>
      <protection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7" fillId="0" borderId="12" xfId="64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4" applyNumberFormat="1" applyFont="1" applyFill="1" applyBorder="1" applyAlignment="1">
      <alignment horizontal="center" wrapText="1"/>
      <protection/>
    </xf>
    <xf numFmtId="49" fontId="6" fillId="0" borderId="0" xfId="64" applyNumberFormat="1" applyFont="1" applyFill="1" applyBorder="1" applyAlignment="1">
      <alignment horizontal="left" wrapText="1"/>
      <protection/>
    </xf>
    <xf numFmtId="49" fontId="6" fillId="0" borderId="0" xfId="62" applyNumberFormat="1" applyFont="1" applyFill="1" applyBorder="1" applyAlignment="1">
      <alignment horizontal="center" wrapText="1"/>
      <protection/>
    </xf>
    <xf numFmtId="169" fontId="6" fillId="0" borderId="0" xfId="64" applyNumberFormat="1" applyFont="1" applyFill="1" applyBorder="1" applyAlignment="1">
      <alignment horizontal="right"/>
      <protection/>
    </xf>
    <xf numFmtId="0" fontId="6" fillId="0" borderId="0" xfId="62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4" applyNumberFormat="1" applyFont="1" applyFill="1" applyBorder="1" applyAlignment="1">
      <alignment horizontal="center" wrapText="1"/>
      <protection/>
    </xf>
    <xf numFmtId="49" fontId="8" fillId="0" borderId="0" xfId="64" applyNumberFormat="1" applyFont="1" applyFill="1" applyBorder="1" applyAlignment="1">
      <alignment horizontal="left" wrapText="1"/>
      <protection/>
    </xf>
    <xf numFmtId="49" fontId="8" fillId="0" borderId="0" xfId="62" applyNumberFormat="1" applyFont="1" applyFill="1" applyBorder="1" applyAlignment="1">
      <alignment horizontal="center" wrapText="1"/>
      <protection/>
    </xf>
    <xf numFmtId="169" fontId="8" fillId="0" borderId="0" xfId="64" applyNumberFormat="1" applyFont="1" applyFill="1" applyBorder="1" applyAlignment="1">
      <alignment horizontal="right"/>
      <protection/>
    </xf>
    <xf numFmtId="0" fontId="8" fillId="0" borderId="0" xfId="62" applyFont="1" applyBorder="1">
      <alignment/>
      <protection/>
    </xf>
    <xf numFmtId="0" fontId="23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3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3" fillId="0" borderId="0" xfId="62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0" fontId="8" fillId="0" borderId="0" xfId="62" applyFont="1" applyBorder="1">
      <alignment/>
      <protection/>
    </xf>
    <xf numFmtId="169" fontId="8" fillId="0" borderId="0" xfId="62" applyNumberFormat="1" applyFont="1" applyBorder="1">
      <alignment/>
      <protection/>
    </xf>
    <xf numFmtId="49" fontId="7" fillId="24" borderId="12" xfId="64" applyNumberFormat="1" applyFont="1" applyFill="1" applyBorder="1" applyAlignment="1">
      <alignment wrapText="1"/>
      <protection/>
    </xf>
    <xf numFmtId="49" fontId="7" fillId="24" borderId="12" xfId="64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right"/>
      <protection/>
    </xf>
    <xf numFmtId="2" fontId="6" fillId="24" borderId="12" xfId="58" applyNumberFormat="1" applyFont="1" applyFill="1" applyBorder="1" applyAlignment="1" applyProtection="1">
      <alignment wrapText="1"/>
      <protection hidden="1"/>
    </xf>
    <xf numFmtId="0" fontId="6" fillId="0" borderId="0" xfId="61" applyFont="1" applyAlignment="1">
      <alignment horizontal="right" wrapText="1"/>
      <protection/>
    </xf>
    <xf numFmtId="0" fontId="6" fillId="0" borderId="0" xfId="61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2" applyFont="1">
      <alignment/>
      <protection/>
    </xf>
    <xf numFmtId="0" fontId="8" fillId="0" borderId="0" xfId="61" applyFont="1" applyAlignment="1">
      <alignment horizontal="center" wrapText="1"/>
      <protection/>
    </xf>
    <xf numFmtId="0" fontId="6" fillId="0" borderId="0" xfId="61" applyFont="1" applyFill="1" applyAlignment="1">
      <alignment horizontal="center"/>
      <protection/>
    </xf>
    <xf numFmtId="0" fontId="13" fillId="0" borderId="12" xfId="61" applyFont="1" applyBorder="1" applyAlignment="1">
      <alignment/>
      <protection/>
    </xf>
    <xf numFmtId="0" fontId="10" fillId="0" borderId="12" xfId="61" applyFont="1" applyBorder="1" applyAlignment="1">
      <alignment horizontal="center" wrapText="1"/>
      <protection/>
    </xf>
    <xf numFmtId="0" fontId="10" fillId="0" borderId="12" xfId="61" applyFont="1" applyFill="1" applyBorder="1" applyAlignment="1">
      <alignment horizontal="center" wrapText="1"/>
      <protection/>
    </xf>
    <xf numFmtId="0" fontId="10" fillId="0" borderId="12" xfId="62" applyFont="1" applyBorder="1" applyAlignment="1">
      <alignment horizontal="center"/>
      <protection/>
    </xf>
    <xf numFmtId="0" fontId="13" fillId="0" borderId="0" xfId="62" applyFont="1">
      <alignment/>
      <protection/>
    </xf>
    <xf numFmtId="0" fontId="13" fillId="24" borderId="12" xfId="61" applyFont="1" applyFill="1" applyBorder="1" applyAlignment="1">
      <alignment/>
      <protection/>
    </xf>
    <xf numFmtId="0" fontId="13" fillId="24" borderId="12" xfId="43" applyFont="1" applyFill="1" applyBorder="1" applyAlignment="1" applyProtection="1">
      <alignment wrapText="1"/>
      <protection/>
    </xf>
    <xf numFmtId="0" fontId="10" fillId="0" borderId="12" xfId="61" applyFont="1" applyBorder="1">
      <alignment/>
      <protection/>
    </xf>
    <xf numFmtId="0" fontId="10" fillId="0" borderId="12" xfId="63" applyFont="1" applyFill="1" applyBorder="1" applyAlignment="1">
      <alignment horizontal="left" wrapText="1"/>
      <protection/>
    </xf>
    <xf numFmtId="169" fontId="6" fillId="0" borderId="22" xfId="0" applyNumberFormat="1" applyFont="1" applyBorder="1" applyAlignment="1">
      <alignment wrapText="1"/>
    </xf>
    <xf numFmtId="185" fontId="10" fillId="0" borderId="12" xfId="61" applyNumberFormat="1" applyFont="1" applyFill="1" applyBorder="1" applyAlignment="1">
      <alignment horizontal="right" vertical="center"/>
      <protection/>
    </xf>
    <xf numFmtId="0" fontId="6" fillId="0" borderId="0" xfId="62" applyFont="1" applyAlignment="1">
      <alignment horizontal="right" vertical="center"/>
      <protection/>
    </xf>
    <xf numFmtId="0" fontId="1" fillId="0" borderId="0" xfId="62" applyFont="1">
      <alignment/>
      <protection/>
    </xf>
    <xf numFmtId="0" fontId="6" fillId="0" borderId="0" xfId="61" applyFont="1">
      <alignment/>
      <protection/>
    </xf>
    <xf numFmtId="0" fontId="54" fillId="0" borderId="0" xfId="62" applyFont="1">
      <alignment/>
      <protection/>
    </xf>
    <xf numFmtId="168" fontId="13" fillId="0" borderId="12" xfId="61" applyNumberFormat="1" applyFont="1" applyFill="1" applyBorder="1" applyAlignment="1">
      <alignment horizontal="right" wrapText="1"/>
      <protection/>
    </xf>
    <xf numFmtId="168" fontId="10" fillId="0" borderId="12" xfId="61" applyNumberFormat="1" applyFont="1" applyFill="1" applyBorder="1" applyAlignment="1">
      <alignment horizontal="right"/>
      <protection/>
    </xf>
    <xf numFmtId="0" fontId="13" fillId="0" borderId="2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10" fillId="26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wrapText="1"/>
    </xf>
    <xf numFmtId="49" fontId="13" fillId="26" borderId="22" xfId="0" applyNumberFormat="1" applyFont="1" applyFill="1" applyBorder="1" applyAlignment="1">
      <alignment horizontal="center"/>
    </xf>
    <xf numFmtId="0" fontId="13" fillId="26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wrapText="1"/>
    </xf>
    <xf numFmtId="0" fontId="10" fillId="26" borderId="2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wrapText="1"/>
    </xf>
    <xf numFmtId="0" fontId="57" fillId="0" borderId="12" xfId="0" applyFont="1" applyBorder="1" applyAlignment="1">
      <alignment horizontal="center" wrapText="1"/>
    </xf>
    <xf numFmtId="168" fontId="0" fillId="0" borderId="12" xfId="0" applyNumberFormat="1" applyBorder="1" applyAlignment="1">
      <alignment/>
    </xf>
    <xf numFmtId="179" fontId="10" fillId="0" borderId="25" xfId="73" applyNumberFormat="1" applyFont="1" applyFill="1" applyBorder="1" applyAlignment="1" applyProtection="1">
      <alignment horizontal="center" vertical="center" wrapText="1"/>
      <protection/>
    </xf>
    <xf numFmtId="169" fontId="10" fillId="26" borderId="25" xfId="73" applyNumberFormat="1" applyFont="1" applyFill="1" applyBorder="1" applyAlignment="1" applyProtection="1">
      <alignment/>
      <protection/>
    </xf>
    <xf numFmtId="169" fontId="13" fillId="26" borderId="25" xfId="73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68" fontId="6" fillId="0" borderId="12" xfId="0" applyNumberFormat="1" applyFont="1" applyBorder="1" applyAlignment="1">
      <alignment/>
    </xf>
    <xf numFmtId="0" fontId="10" fillId="0" borderId="12" xfId="62" applyFont="1" applyBorder="1" applyAlignment="1">
      <alignment horizontal="center" wrapText="1"/>
      <protection/>
    </xf>
    <xf numFmtId="0" fontId="6" fillId="0" borderId="12" xfId="62" applyFont="1" applyBorder="1">
      <alignment/>
      <protection/>
    </xf>
    <xf numFmtId="0" fontId="8" fillId="0" borderId="12" xfId="62" applyFont="1" applyBorder="1">
      <alignment/>
      <protection/>
    </xf>
    <xf numFmtId="0" fontId="8" fillId="0" borderId="12" xfId="62" applyFont="1" applyBorder="1" applyAlignment="1">
      <alignment wrapText="1"/>
      <protection/>
    </xf>
    <xf numFmtId="168" fontId="6" fillId="0" borderId="12" xfId="62" applyNumberFormat="1" applyFont="1" applyBorder="1">
      <alignment/>
      <protection/>
    </xf>
    <xf numFmtId="168" fontId="8" fillId="0" borderId="12" xfId="62" applyNumberFormat="1" applyFont="1" applyBorder="1">
      <alignment/>
      <protection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0" fontId="8" fillId="11" borderId="12" xfId="0" applyFont="1" applyFill="1" applyBorder="1" applyAlignment="1">
      <alignment/>
    </xf>
    <xf numFmtId="168" fontId="8" fillId="11" borderId="12" xfId="0" applyNumberFormat="1" applyFont="1" applyFill="1" applyBorder="1" applyAlignment="1">
      <alignment/>
    </xf>
    <xf numFmtId="0" fontId="6" fillId="11" borderId="12" xfId="0" applyFont="1" applyFill="1" applyBorder="1" applyAlignment="1">
      <alignment/>
    </xf>
    <xf numFmtId="168" fontId="6" fillId="11" borderId="12" xfId="0" applyNumberFormat="1" applyFont="1" applyFill="1" applyBorder="1" applyAlignment="1">
      <alignment/>
    </xf>
    <xf numFmtId="49" fontId="7" fillId="27" borderId="12" xfId="0" applyNumberFormat="1" applyFont="1" applyFill="1" applyBorder="1" applyAlignment="1">
      <alignment horizontal="center" wrapText="1"/>
    </xf>
    <xf numFmtId="49" fontId="11" fillId="27" borderId="12" xfId="0" applyNumberFormat="1" applyFont="1" applyFill="1" applyBorder="1" applyAlignment="1">
      <alignment horizontal="center" wrapText="1"/>
    </xf>
    <xf numFmtId="49" fontId="11" fillId="27" borderId="13" xfId="0" applyNumberFormat="1" applyFont="1" applyFill="1" applyBorder="1" applyAlignment="1">
      <alignment horizontal="center" wrapText="1"/>
    </xf>
    <xf numFmtId="49" fontId="7" fillId="27" borderId="13" xfId="64" applyNumberFormat="1" applyFont="1" applyFill="1" applyBorder="1" applyAlignment="1">
      <alignment horizontal="center" wrapText="1"/>
      <protection/>
    </xf>
    <xf numFmtId="49" fontId="7" fillId="27" borderId="14" xfId="64" applyNumberFormat="1" applyFont="1" applyFill="1" applyBorder="1" applyAlignment="1">
      <alignment horizontal="center" wrapText="1"/>
      <protection/>
    </xf>
    <xf numFmtId="49" fontId="7" fillId="27" borderId="15" xfId="64" applyNumberFormat="1" applyFont="1" applyFill="1" applyBorder="1" applyAlignment="1">
      <alignment horizontal="center" wrapText="1"/>
      <protection/>
    </xf>
    <xf numFmtId="49" fontId="7" fillId="27" borderId="14" xfId="64" applyNumberFormat="1" applyFont="1" applyFill="1" applyBorder="1" applyAlignment="1">
      <alignment horizontal="left" wrapText="1"/>
      <protection/>
    </xf>
    <xf numFmtId="2" fontId="23" fillId="27" borderId="12" xfId="54" applyNumberFormat="1" applyFont="1" applyFill="1" applyBorder="1" applyAlignment="1" applyProtection="1">
      <alignment horizontal="center" wrapText="1"/>
      <protection hidden="1"/>
    </xf>
    <xf numFmtId="1" fontId="23" fillId="0" borderId="12" xfId="0" applyNumberFormat="1" applyFont="1" applyFill="1" applyBorder="1" applyAlignment="1">
      <alignment horizontal="left" wrapText="1"/>
    </xf>
    <xf numFmtId="2" fontId="21" fillId="0" borderId="12" xfId="57" applyNumberFormat="1" applyFont="1" applyFill="1" applyBorder="1" applyAlignment="1" applyProtection="1">
      <alignment horizontal="left" wrapText="1"/>
      <protection hidden="1"/>
    </xf>
    <xf numFmtId="2" fontId="58" fillId="0" borderId="12" xfId="57" applyNumberFormat="1" applyFont="1" applyFill="1" applyBorder="1" applyAlignment="1" applyProtection="1">
      <alignment horizontal="left" wrapText="1"/>
      <protection hidden="1"/>
    </xf>
    <xf numFmtId="168" fontId="14" fillId="27" borderId="12" xfId="0" applyNumberFormat="1" applyFont="1" applyFill="1" applyBorder="1" applyAlignment="1">
      <alignment horizontal="right"/>
    </xf>
    <xf numFmtId="0" fontId="8" fillId="27" borderId="12" xfId="0" applyFont="1" applyFill="1" applyBorder="1" applyAlignment="1">
      <alignment/>
    </xf>
    <xf numFmtId="168" fontId="8" fillId="27" borderId="12" xfId="0" applyNumberFormat="1" applyFont="1" applyFill="1" applyBorder="1" applyAlignment="1">
      <alignment/>
    </xf>
    <xf numFmtId="168" fontId="10" fillId="0" borderId="13" xfId="0" applyNumberFormat="1" applyFont="1" applyFill="1" applyBorder="1" applyAlignment="1">
      <alignment horizontal="right"/>
    </xf>
    <xf numFmtId="168" fontId="9" fillId="11" borderId="13" xfId="64" applyNumberFormat="1" applyFont="1" applyFill="1" applyBorder="1" applyAlignment="1">
      <alignment horizontal="right"/>
      <protection/>
    </xf>
    <xf numFmtId="168" fontId="9" fillId="24" borderId="13" xfId="64" applyNumberFormat="1" applyFont="1" applyFill="1" applyBorder="1" applyAlignment="1">
      <alignment horizontal="right"/>
      <protection/>
    </xf>
    <xf numFmtId="168" fontId="7" fillId="24" borderId="13" xfId="64" applyNumberFormat="1" applyFont="1" applyFill="1" applyBorder="1" applyAlignment="1">
      <alignment horizontal="right"/>
      <protection/>
    </xf>
    <xf numFmtId="168" fontId="9" fillId="11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/>
    </xf>
    <xf numFmtId="168" fontId="7" fillId="24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 wrapText="1"/>
    </xf>
    <xf numFmtId="168" fontId="7" fillId="24" borderId="13" xfId="0" applyNumberFormat="1" applyFont="1" applyFill="1" applyBorder="1" applyAlignment="1">
      <alignment horizontal="right" wrapText="1"/>
    </xf>
    <xf numFmtId="168" fontId="8" fillId="11" borderId="13" xfId="72" applyNumberFormat="1" applyFont="1" applyFill="1" applyBorder="1" applyAlignment="1">
      <alignment horizontal="right"/>
    </xf>
    <xf numFmtId="168" fontId="8" fillId="0" borderId="13" xfId="72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/>
    </xf>
    <xf numFmtId="168" fontId="14" fillId="11" borderId="13" xfId="0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 wrapText="1"/>
    </xf>
    <xf numFmtId="168" fontId="10" fillId="11" borderId="13" xfId="0" applyNumberFormat="1" applyFont="1" applyFill="1" applyBorder="1" applyAlignment="1">
      <alignment horizontal="right"/>
    </xf>
    <xf numFmtId="168" fontId="14" fillId="24" borderId="13" xfId="0" applyNumberFormat="1" applyFont="1" applyFill="1" applyBorder="1" applyAlignment="1">
      <alignment horizontal="right"/>
    </xf>
    <xf numFmtId="168" fontId="19" fillId="24" borderId="13" xfId="0" applyNumberFormat="1" applyFont="1" applyFill="1" applyBorder="1" applyAlignment="1">
      <alignment horizontal="right"/>
    </xf>
    <xf numFmtId="168" fontId="28" fillId="24" borderId="13" xfId="0" applyNumberFormat="1" applyFont="1" applyFill="1" applyBorder="1" applyAlignment="1">
      <alignment horizontal="right"/>
    </xf>
    <xf numFmtId="168" fontId="32" fillId="24" borderId="13" xfId="0" applyNumberFormat="1" applyFont="1" applyFill="1" applyBorder="1" applyAlignment="1">
      <alignment horizontal="right"/>
    </xf>
    <xf numFmtId="168" fontId="8" fillId="24" borderId="13" xfId="64" applyNumberFormat="1" applyFont="1" applyFill="1" applyBorder="1" applyAlignment="1">
      <alignment horizontal="right"/>
      <protection/>
    </xf>
    <xf numFmtId="168" fontId="10" fillId="24" borderId="13" xfId="54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2" xfId="64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168" fontId="5" fillId="11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0" fontId="18" fillId="11" borderId="12" xfId="0" applyFont="1" applyFill="1" applyBorder="1" applyAlignment="1">
      <alignment/>
    </xf>
    <xf numFmtId="168" fontId="18" fillId="11" borderId="12" xfId="0" applyNumberFormat="1" applyFont="1" applyFill="1" applyBorder="1" applyAlignment="1">
      <alignment/>
    </xf>
    <xf numFmtId="49" fontId="9" fillId="0" borderId="12" xfId="64" applyNumberFormat="1" applyFont="1" applyFill="1" applyBorder="1" applyAlignment="1">
      <alignment horizontal="center"/>
      <protection/>
    </xf>
    <xf numFmtId="49" fontId="1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0" fontId="9" fillId="0" borderId="12" xfId="64" applyFont="1" applyFill="1" applyBorder="1" applyAlignment="1">
      <alignment horizontal="left"/>
      <protection/>
    </xf>
    <xf numFmtId="0" fontId="7" fillId="0" borderId="12" xfId="64" applyFont="1" applyFill="1" applyBorder="1" applyAlignment="1">
      <alignment horizontal="right"/>
      <protection/>
    </xf>
    <xf numFmtId="49" fontId="55" fillId="0" borderId="12" xfId="0" applyNumberFormat="1" applyFont="1" applyFill="1" applyBorder="1" applyAlignment="1">
      <alignment horizontal="center"/>
    </xf>
    <xf numFmtId="168" fontId="55" fillId="0" borderId="12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/>
    </xf>
    <xf numFmtId="0" fontId="18" fillId="0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168" fontId="16" fillId="0" borderId="26" xfId="0" applyNumberFormat="1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22" fillId="0" borderId="0" xfId="0" applyFont="1" applyFill="1" applyAlignment="1">
      <alignment horizontal="center" vertical="center" wrapText="1"/>
    </xf>
    <xf numFmtId="168" fontId="9" fillId="0" borderId="27" xfId="73" applyNumberFormat="1" applyFont="1" applyFill="1" applyBorder="1" applyAlignment="1">
      <alignment horizontal="center" wrapText="1"/>
    </xf>
    <xf numFmtId="168" fontId="9" fillId="0" borderId="28" xfId="73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68" fontId="9" fillId="24" borderId="12" xfId="73" applyNumberFormat="1" applyFont="1" applyFill="1" applyBorder="1" applyAlignment="1">
      <alignment horizontal="center" vertical="center" wrapText="1"/>
    </xf>
    <xf numFmtId="168" fontId="9" fillId="24" borderId="10" xfId="73" applyNumberFormat="1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24" borderId="12" xfId="0" applyFont="1" applyFill="1" applyBorder="1" applyAlignment="1">
      <alignment horizontal="center" vertical="center" textRotation="90" wrapText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49" fontId="8" fillId="0" borderId="13" xfId="7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62" applyFont="1" applyFill="1" applyBorder="1" applyAlignment="1">
      <alignment horizontal="center" wrapText="1"/>
      <protection/>
    </xf>
    <xf numFmtId="0" fontId="6" fillId="0" borderId="26" xfId="62" applyFont="1" applyBorder="1" applyAlignment="1">
      <alignment horizontal="right"/>
      <protection/>
    </xf>
    <xf numFmtId="0" fontId="0" fillId="0" borderId="0" xfId="0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left" wrapText="1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26" borderId="22" xfId="0" applyFont="1" applyFill="1" applyBorder="1" applyAlignment="1">
      <alignment horizontal="center" vertical="center" wrapText="1"/>
    </xf>
    <xf numFmtId="179" fontId="10" fillId="0" borderId="25" xfId="73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МОЩекино приложения" xfId="61"/>
    <cellStyle name="Обычный_ПРИЛ к проекту решения 2016-2018 годы город" xfId="62"/>
    <cellStyle name="Обычный_Прил3" xfId="63"/>
    <cellStyle name="Обычный_сентябрь приложения к решению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1"/>
  <sheetViews>
    <sheetView view="pageBreakPreview" zoomScaleSheetLayoutView="100" zoomScalePageLayoutView="0" workbookViewId="0" topLeftCell="A132">
      <selection activeCell="H8" sqref="H8:J8"/>
    </sheetView>
  </sheetViews>
  <sheetFormatPr defaultColWidth="9.140625" defaultRowHeight="12.75"/>
  <cols>
    <col min="1" max="1" width="69.28125" style="13" customWidth="1"/>
    <col min="2" max="2" width="5.140625" style="14" customWidth="1"/>
    <col min="3" max="3" width="4.7109375" style="14" customWidth="1"/>
    <col min="4" max="4" width="4.8515625" style="14" customWidth="1"/>
    <col min="5" max="5" width="4.28125" style="14" customWidth="1"/>
    <col min="6" max="7" width="6.57421875" style="14" customWidth="1"/>
    <col min="8" max="8" width="10.00390625" style="234" customWidth="1"/>
    <col min="9" max="9" width="9.140625" style="15" customWidth="1"/>
    <col min="10" max="11" width="9.140625" style="13" customWidth="1"/>
    <col min="12" max="12" width="14.28125" style="13" customWidth="1"/>
    <col min="13" max="14" width="0" style="13" hidden="1" customWidth="1"/>
    <col min="15" max="16384" width="9.140625" style="13" customWidth="1"/>
  </cols>
  <sheetData>
    <row r="1" spans="2:11" ht="18" customHeight="1">
      <c r="B1" s="16"/>
      <c r="C1" s="437" t="s">
        <v>307</v>
      </c>
      <c r="D1" s="438"/>
      <c r="E1" s="438"/>
      <c r="F1" s="438"/>
      <c r="G1" s="438"/>
      <c r="H1" s="438"/>
      <c r="I1" s="438"/>
      <c r="J1" s="438"/>
      <c r="K1" s="310"/>
    </row>
    <row r="2" spans="2:11" ht="28.5" customHeight="1">
      <c r="B2" s="434" t="s">
        <v>311</v>
      </c>
      <c r="C2" s="438"/>
      <c r="D2" s="438"/>
      <c r="E2" s="438"/>
      <c r="F2" s="438"/>
      <c r="G2" s="438"/>
      <c r="H2" s="438"/>
      <c r="I2" s="438"/>
      <c r="J2" s="438"/>
      <c r="K2" s="310"/>
    </row>
    <row r="3" spans="2:11" ht="42" customHeight="1">
      <c r="B3" s="434" t="s">
        <v>308</v>
      </c>
      <c r="C3" s="438"/>
      <c r="D3" s="438"/>
      <c r="E3" s="438"/>
      <c r="F3" s="438"/>
      <c r="G3" s="438"/>
      <c r="H3" s="438"/>
      <c r="I3" s="438"/>
      <c r="J3" s="438"/>
      <c r="K3" s="310"/>
    </row>
    <row r="4" spans="2:11" ht="20.25" customHeight="1">
      <c r="B4" s="435" t="s">
        <v>318</v>
      </c>
      <c r="C4" s="435"/>
      <c r="D4" s="435"/>
      <c r="E4" s="435"/>
      <c r="F4" s="435"/>
      <c r="G4" s="435"/>
      <c r="H4" s="435"/>
      <c r="I4" s="438"/>
      <c r="J4" s="438"/>
      <c r="K4" s="438"/>
    </row>
    <row r="5" spans="2:8" ht="11.25">
      <c r="B5" s="13"/>
      <c r="C5" s="13"/>
      <c r="D5" s="13"/>
      <c r="E5" s="13"/>
      <c r="F5" s="13"/>
      <c r="G5" s="13"/>
      <c r="H5" s="233"/>
    </row>
    <row r="6" spans="1:8" ht="15.75">
      <c r="A6" s="443" t="s">
        <v>310</v>
      </c>
      <c r="B6" s="443"/>
      <c r="C6" s="443"/>
      <c r="D6" s="443"/>
      <c r="E6" s="443"/>
      <c r="F6" s="443"/>
      <c r="G6" s="443"/>
      <c r="H6" s="443"/>
    </row>
    <row r="7" spans="1:11" ht="45.75" customHeight="1">
      <c r="A7" s="432" t="s">
        <v>309</v>
      </c>
      <c r="B7" s="433"/>
      <c r="C7" s="433"/>
      <c r="D7" s="433"/>
      <c r="E7" s="433"/>
      <c r="F7" s="433"/>
      <c r="G7" s="433"/>
      <c r="H7" s="433"/>
      <c r="I7" s="433"/>
      <c r="J7" s="433"/>
      <c r="K7" s="338"/>
    </row>
    <row r="8" spans="1:10" ht="28.5" customHeight="1">
      <c r="A8" s="17"/>
      <c r="B8" s="18"/>
      <c r="C8" s="18"/>
      <c r="D8" s="18"/>
      <c r="E8" s="18"/>
      <c r="F8" s="18"/>
      <c r="H8" s="441" t="s">
        <v>103</v>
      </c>
      <c r="I8" s="442"/>
      <c r="J8" s="442"/>
    </row>
    <row r="9" spans="1:10" ht="24.75" customHeight="1">
      <c r="A9" s="19" t="s">
        <v>94</v>
      </c>
      <c r="B9" s="436" t="s">
        <v>109</v>
      </c>
      <c r="C9" s="436"/>
      <c r="D9" s="436"/>
      <c r="E9" s="436"/>
      <c r="F9" s="436"/>
      <c r="G9" s="436"/>
      <c r="H9" s="444" t="s">
        <v>283</v>
      </c>
      <c r="I9" s="439" t="s">
        <v>312</v>
      </c>
      <c r="J9" s="439" t="s">
        <v>281</v>
      </c>
    </row>
    <row r="10" spans="1:10" ht="56.25" customHeight="1">
      <c r="A10" s="20"/>
      <c r="B10" s="21" t="s">
        <v>97</v>
      </c>
      <c r="C10" s="21" t="s">
        <v>96</v>
      </c>
      <c r="D10" s="436" t="s">
        <v>95</v>
      </c>
      <c r="E10" s="436"/>
      <c r="F10" s="436"/>
      <c r="G10" s="21" t="s">
        <v>110</v>
      </c>
      <c r="H10" s="445"/>
      <c r="I10" s="440"/>
      <c r="J10" s="440"/>
    </row>
    <row r="11" spans="1:10" s="52" customFormat="1" ht="14.25">
      <c r="A11" s="50" t="s">
        <v>79</v>
      </c>
      <c r="B11" s="51" t="s">
        <v>80</v>
      </c>
      <c r="C11" s="51" t="s">
        <v>78</v>
      </c>
      <c r="D11" s="51"/>
      <c r="E11" s="51"/>
      <c r="F11" s="51"/>
      <c r="G11" s="51"/>
      <c r="H11" s="391">
        <f>H12+H19+H41+H46+H36</f>
        <v>5502.6</v>
      </c>
      <c r="I11" s="425">
        <f>I12+I19+I36+I41+I46</f>
        <v>729.4</v>
      </c>
      <c r="J11" s="419">
        <f>I11/H11*100</f>
        <v>13.255551920910113</v>
      </c>
    </row>
    <row r="12" spans="1:10" s="52" customFormat="1" ht="24">
      <c r="A12" s="134" t="s">
        <v>137</v>
      </c>
      <c r="B12" s="134" t="s">
        <v>80</v>
      </c>
      <c r="C12" s="135" t="s">
        <v>81</v>
      </c>
      <c r="D12" s="136"/>
      <c r="E12" s="137"/>
      <c r="F12" s="138"/>
      <c r="G12" s="137"/>
      <c r="H12" s="392">
        <f>H13</f>
        <v>199.5</v>
      </c>
      <c r="I12" s="422">
        <f>I13</f>
        <v>15.8</v>
      </c>
      <c r="J12" s="423">
        <f>I12/H12*100</f>
        <v>7.919799498746867</v>
      </c>
    </row>
    <row r="13" spans="1:10" s="183" customFormat="1" ht="14.25">
      <c r="A13" s="77" t="s">
        <v>138</v>
      </c>
      <c r="B13" s="78" t="s">
        <v>80</v>
      </c>
      <c r="C13" s="79" t="s">
        <v>81</v>
      </c>
      <c r="D13" s="80" t="s">
        <v>100</v>
      </c>
      <c r="E13" s="81"/>
      <c r="F13" s="82"/>
      <c r="G13" s="83"/>
      <c r="H13" s="393">
        <f>H14</f>
        <v>199.5</v>
      </c>
      <c r="I13" s="415">
        <f>I14</f>
        <v>15.8</v>
      </c>
      <c r="J13" s="419">
        <f>J14</f>
        <v>7.919799498746867</v>
      </c>
    </row>
    <row r="14" spans="1:10" s="183" customFormat="1" ht="14.25">
      <c r="A14" s="77" t="s">
        <v>139</v>
      </c>
      <c r="B14" s="78" t="s">
        <v>80</v>
      </c>
      <c r="C14" s="79" t="s">
        <v>81</v>
      </c>
      <c r="D14" s="80" t="s">
        <v>100</v>
      </c>
      <c r="E14" s="81" t="s">
        <v>58</v>
      </c>
      <c r="F14" s="82"/>
      <c r="G14" s="84"/>
      <c r="H14" s="393">
        <f>H15+H17</f>
        <v>199.5</v>
      </c>
      <c r="I14" s="415">
        <f>I15</f>
        <v>15.8</v>
      </c>
      <c r="J14" s="419">
        <f>I14/H14*100</f>
        <v>7.919799498746867</v>
      </c>
    </row>
    <row r="15" spans="1:10" s="183" customFormat="1" ht="38.25">
      <c r="A15" s="85" t="s">
        <v>140</v>
      </c>
      <c r="B15" s="86" t="s">
        <v>80</v>
      </c>
      <c r="C15" s="87" t="s">
        <v>81</v>
      </c>
      <c r="D15" s="88" t="s">
        <v>100</v>
      </c>
      <c r="E15" s="89" t="s">
        <v>205</v>
      </c>
      <c r="F15" s="90" t="s">
        <v>210</v>
      </c>
      <c r="G15" s="91"/>
      <c r="H15" s="393">
        <f>H16</f>
        <v>196.6</v>
      </c>
      <c r="I15" s="415">
        <f>I16</f>
        <v>15.8</v>
      </c>
      <c r="J15" s="419">
        <f>I15/H15*100</f>
        <v>8.036622583926755</v>
      </c>
    </row>
    <row r="16" spans="1:10" s="183" customFormat="1" ht="14.25">
      <c r="A16" s="92" t="s">
        <v>114</v>
      </c>
      <c r="B16" s="86" t="s">
        <v>80</v>
      </c>
      <c r="C16" s="87" t="s">
        <v>81</v>
      </c>
      <c r="D16" s="88" t="s">
        <v>100</v>
      </c>
      <c r="E16" s="89" t="s">
        <v>205</v>
      </c>
      <c r="F16" s="90" t="s">
        <v>210</v>
      </c>
      <c r="G16" s="91" t="s">
        <v>113</v>
      </c>
      <c r="H16" s="394">
        <v>196.6</v>
      </c>
      <c r="I16" s="412">
        <v>15.8</v>
      </c>
      <c r="J16" s="418">
        <f>I16/H16*100</f>
        <v>8.036622583926755</v>
      </c>
    </row>
    <row r="17" spans="1:10" s="183" customFormat="1" ht="38.25">
      <c r="A17" s="85" t="s">
        <v>141</v>
      </c>
      <c r="B17" s="86" t="s">
        <v>80</v>
      </c>
      <c r="C17" s="87" t="s">
        <v>81</v>
      </c>
      <c r="D17" s="88" t="s">
        <v>100</v>
      </c>
      <c r="E17" s="89" t="s">
        <v>205</v>
      </c>
      <c r="F17" s="90" t="s">
        <v>211</v>
      </c>
      <c r="G17" s="91"/>
      <c r="H17" s="394">
        <f>H18</f>
        <v>2.9</v>
      </c>
      <c r="I17" s="412">
        <v>0</v>
      </c>
      <c r="J17" s="418">
        <f>I17/H17*100</f>
        <v>0</v>
      </c>
    </row>
    <row r="18" spans="1:10" s="183" customFormat="1" ht="24">
      <c r="A18" s="93" t="s">
        <v>117</v>
      </c>
      <c r="B18" s="86" t="s">
        <v>80</v>
      </c>
      <c r="C18" s="87" t="s">
        <v>81</v>
      </c>
      <c r="D18" s="88" t="s">
        <v>100</v>
      </c>
      <c r="E18" s="89" t="s">
        <v>205</v>
      </c>
      <c r="F18" s="90" t="s">
        <v>211</v>
      </c>
      <c r="G18" s="91" t="s">
        <v>116</v>
      </c>
      <c r="H18" s="394">
        <v>2.9</v>
      </c>
      <c r="I18" s="412">
        <v>0</v>
      </c>
      <c r="J18" s="418">
        <v>0</v>
      </c>
    </row>
    <row r="19" spans="1:10" s="15" customFormat="1" ht="39" customHeight="1">
      <c r="A19" s="139" t="s">
        <v>83</v>
      </c>
      <c r="B19" s="140" t="s">
        <v>80</v>
      </c>
      <c r="C19" s="140" t="s">
        <v>84</v>
      </c>
      <c r="D19" s="141"/>
      <c r="E19" s="141"/>
      <c r="F19" s="141"/>
      <c r="G19" s="141"/>
      <c r="H19" s="395">
        <f>H20+H30</f>
        <v>4561.900000000001</v>
      </c>
      <c r="I19" s="141" t="s">
        <v>317</v>
      </c>
      <c r="J19" s="423">
        <f>I19/H19*100</f>
        <v>14.958679497577762</v>
      </c>
    </row>
    <row r="20" spans="1:10" s="44" customFormat="1" ht="12.75">
      <c r="A20" s="77" t="s">
        <v>111</v>
      </c>
      <c r="B20" s="78" t="s">
        <v>80</v>
      </c>
      <c r="C20" s="79" t="s">
        <v>84</v>
      </c>
      <c r="D20" s="80" t="s">
        <v>56</v>
      </c>
      <c r="E20" s="81"/>
      <c r="F20" s="82"/>
      <c r="G20" s="83"/>
      <c r="H20" s="393">
        <f>H21+H24</f>
        <v>4495.8</v>
      </c>
      <c r="I20" s="424" t="s">
        <v>316</v>
      </c>
      <c r="J20" s="210">
        <f>I20/H20*100</f>
        <v>14.811601939588058</v>
      </c>
    </row>
    <row r="21" spans="1:10" s="15" customFormat="1" ht="12.75">
      <c r="A21" s="77" t="s">
        <v>57</v>
      </c>
      <c r="B21" s="94" t="s">
        <v>80</v>
      </c>
      <c r="C21" s="94" t="s">
        <v>84</v>
      </c>
      <c r="D21" s="80" t="s">
        <v>56</v>
      </c>
      <c r="E21" s="81" t="s">
        <v>205</v>
      </c>
      <c r="F21" s="90"/>
      <c r="G21" s="95"/>
      <c r="H21" s="396">
        <f>H22</f>
        <v>615.1</v>
      </c>
      <c r="I21" s="4" t="s">
        <v>313</v>
      </c>
      <c r="J21" s="419">
        <f>I21/H21*100</f>
        <v>18.175906356689968</v>
      </c>
    </row>
    <row r="22" spans="1:10" s="15" customFormat="1" ht="43.5" customHeight="1">
      <c r="A22" s="96" t="s">
        <v>112</v>
      </c>
      <c r="B22" s="86" t="s">
        <v>80</v>
      </c>
      <c r="C22" s="87" t="s">
        <v>84</v>
      </c>
      <c r="D22" s="88" t="s">
        <v>56</v>
      </c>
      <c r="E22" s="89" t="s">
        <v>205</v>
      </c>
      <c r="F22" s="90" t="s">
        <v>210</v>
      </c>
      <c r="G22" s="97"/>
      <c r="H22" s="397">
        <f>H23</f>
        <v>615.1</v>
      </c>
      <c r="I22" s="413" t="s">
        <v>313</v>
      </c>
      <c r="J22" s="418">
        <f>J23</f>
        <v>18.175906356689968</v>
      </c>
    </row>
    <row r="23" spans="1:10" s="15" customFormat="1" ht="12">
      <c r="A23" s="98" t="s">
        <v>114</v>
      </c>
      <c r="B23" s="86" t="s">
        <v>80</v>
      </c>
      <c r="C23" s="87" t="s">
        <v>84</v>
      </c>
      <c r="D23" s="88" t="s">
        <v>56</v>
      </c>
      <c r="E23" s="89" t="s">
        <v>205</v>
      </c>
      <c r="F23" s="90" t="s">
        <v>210</v>
      </c>
      <c r="G23" s="91" t="s">
        <v>113</v>
      </c>
      <c r="H23" s="397">
        <v>615.1</v>
      </c>
      <c r="I23" s="413" t="s">
        <v>313</v>
      </c>
      <c r="J23" s="418">
        <f>I23/H23*100</f>
        <v>18.175906356689968</v>
      </c>
    </row>
    <row r="24" spans="1:10" s="15" customFormat="1" ht="12.75">
      <c r="A24" s="77" t="s">
        <v>59</v>
      </c>
      <c r="B24" s="94" t="s">
        <v>80</v>
      </c>
      <c r="C24" s="94" t="s">
        <v>84</v>
      </c>
      <c r="D24" s="80" t="s">
        <v>56</v>
      </c>
      <c r="E24" s="81" t="s">
        <v>106</v>
      </c>
      <c r="F24" s="82" t="s">
        <v>212</v>
      </c>
      <c r="G24" s="95"/>
      <c r="H24" s="396">
        <f>H25+H27</f>
        <v>3880.7</v>
      </c>
      <c r="I24" s="11" t="s">
        <v>315</v>
      </c>
      <c r="J24" s="419">
        <f>I24/H24*100</f>
        <v>14.278351843739534</v>
      </c>
    </row>
    <row r="25" spans="1:10" s="15" customFormat="1" ht="51">
      <c r="A25" s="96" t="s">
        <v>112</v>
      </c>
      <c r="B25" s="99" t="s">
        <v>80</v>
      </c>
      <c r="C25" s="99" t="s">
        <v>84</v>
      </c>
      <c r="D25" s="88" t="s">
        <v>56</v>
      </c>
      <c r="E25" s="89" t="s">
        <v>106</v>
      </c>
      <c r="F25" s="90" t="s">
        <v>210</v>
      </c>
      <c r="G25" s="99"/>
      <c r="H25" s="396">
        <v>3242.7</v>
      </c>
      <c r="I25" s="4" t="s">
        <v>314</v>
      </c>
      <c r="J25" s="419">
        <f>J26</f>
        <v>15.117032102877232</v>
      </c>
    </row>
    <row r="26" spans="1:10" s="15" customFormat="1" ht="24" customHeight="1">
      <c r="A26" s="98" t="s">
        <v>114</v>
      </c>
      <c r="B26" s="99" t="s">
        <v>80</v>
      </c>
      <c r="C26" s="99" t="s">
        <v>84</v>
      </c>
      <c r="D26" s="88" t="s">
        <v>56</v>
      </c>
      <c r="E26" s="89" t="s">
        <v>106</v>
      </c>
      <c r="F26" s="90" t="s">
        <v>210</v>
      </c>
      <c r="G26" s="99" t="s">
        <v>113</v>
      </c>
      <c r="H26" s="397">
        <v>3242.7</v>
      </c>
      <c r="I26" s="413" t="s">
        <v>314</v>
      </c>
      <c r="J26" s="418">
        <f>I26/H26*100</f>
        <v>15.117032102877232</v>
      </c>
    </row>
    <row r="27" spans="1:10" s="15" customFormat="1" ht="45" customHeight="1">
      <c r="A27" s="96" t="s">
        <v>115</v>
      </c>
      <c r="B27" s="100" t="s">
        <v>80</v>
      </c>
      <c r="C27" s="100" t="s">
        <v>84</v>
      </c>
      <c r="D27" s="88" t="s">
        <v>56</v>
      </c>
      <c r="E27" s="89" t="s">
        <v>106</v>
      </c>
      <c r="F27" s="90" t="s">
        <v>211</v>
      </c>
      <c r="G27" s="101"/>
      <c r="H27" s="398">
        <f>H28+H29</f>
        <v>638</v>
      </c>
      <c r="I27" s="415">
        <f>I28+I29</f>
        <v>63.9</v>
      </c>
      <c r="J27" s="419">
        <f>I27/H27*100</f>
        <v>10.015673981191222</v>
      </c>
    </row>
    <row r="28" spans="1:10" s="15" customFormat="1" ht="24">
      <c r="A28" s="93" t="s">
        <v>117</v>
      </c>
      <c r="B28" s="101" t="s">
        <v>80</v>
      </c>
      <c r="C28" s="101" t="s">
        <v>84</v>
      </c>
      <c r="D28" s="88" t="s">
        <v>56</v>
      </c>
      <c r="E28" s="89" t="s">
        <v>106</v>
      </c>
      <c r="F28" s="90" t="s">
        <v>211</v>
      </c>
      <c r="G28" s="99" t="s">
        <v>116</v>
      </c>
      <c r="H28" s="399">
        <v>608.9</v>
      </c>
      <c r="I28" s="412">
        <v>63.9</v>
      </c>
      <c r="J28" s="418">
        <f>I28/H28*100</f>
        <v>10.49433404499918</v>
      </c>
    </row>
    <row r="29" spans="1:10" s="15" customFormat="1" ht="12">
      <c r="A29" s="93" t="s">
        <v>118</v>
      </c>
      <c r="B29" s="101" t="s">
        <v>80</v>
      </c>
      <c r="C29" s="101" t="s">
        <v>84</v>
      </c>
      <c r="D29" s="88" t="s">
        <v>56</v>
      </c>
      <c r="E29" s="89" t="s">
        <v>106</v>
      </c>
      <c r="F29" s="90" t="s">
        <v>211</v>
      </c>
      <c r="G29" s="99" t="s">
        <v>104</v>
      </c>
      <c r="H29" s="399">
        <f>23.3+5.8</f>
        <v>29.1</v>
      </c>
      <c r="I29" s="412">
        <v>0</v>
      </c>
      <c r="J29" s="418">
        <v>0</v>
      </c>
    </row>
    <row r="30" spans="1:10" s="15" customFormat="1" ht="12">
      <c r="A30" s="187" t="s">
        <v>101</v>
      </c>
      <c r="B30" s="185" t="s">
        <v>80</v>
      </c>
      <c r="C30" s="186" t="s">
        <v>84</v>
      </c>
      <c r="D30" s="80" t="s">
        <v>61</v>
      </c>
      <c r="E30" s="89"/>
      <c r="F30" s="90"/>
      <c r="G30" s="184"/>
      <c r="H30" s="398">
        <f>H31</f>
        <v>66.1</v>
      </c>
      <c r="I30" s="415">
        <f>I31</f>
        <v>16.5</v>
      </c>
      <c r="J30" s="419">
        <f aca="true" t="shared" si="0" ref="J30:J36">I30/H30*100</f>
        <v>24.962178517397884</v>
      </c>
    </row>
    <row r="31" spans="1:10" s="15" customFormat="1" ht="38.25">
      <c r="A31" s="42" t="s">
        <v>213</v>
      </c>
      <c r="B31" s="45" t="s">
        <v>80</v>
      </c>
      <c r="C31" s="46" t="s">
        <v>84</v>
      </c>
      <c r="D31" s="47" t="s">
        <v>61</v>
      </c>
      <c r="E31" s="48" t="s">
        <v>205</v>
      </c>
      <c r="F31" s="53"/>
      <c r="G31" s="188"/>
      <c r="H31" s="398">
        <f>H32+H34</f>
        <v>66.1</v>
      </c>
      <c r="I31" s="415">
        <f>I32+I34</f>
        <v>16.5</v>
      </c>
      <c r="J31" s="419">
        <f t="shared" si="0"/>
        <v>24.962178517397884</v>
      </c>
    </row>
    <row r="32" spans="1:10" s="15" customFormat="1" ht="48">
      <c r="A32" s="189" t="s">
        <v>214</v>
      </c>
      <c r="B32" s="26" t="s">
        <v>80</v>
      </c>
      <c r="C32" s="27" t="s">
        <v>84</v>
      </c>
      <c r="D32" s="28" t="s">
        <v>61</v>
      </c>
      <c r="E32" s="29" t="s">
        <v>205</v>
      </c>
      <c r="F32" s="30" t="s">
        <v>217</v>
      </c>
      <c r="G32" s="190"/>
      <c r="H32" s="399">
        <v>18</v>
      </c>
      <c r="I32" s="412">
        <f>I33</f>
        <v>4.5</v>
      </c>
      <c r="J32" s="418">
        <f t="shared" si="0"/>
        <v>25</v>
      </c>
    </row>
    <row r="33" spans="1:10" s="15" customFormat="1" ht="12.75">
      <c r="A33" s="191" t="s">
        <v>215</v>
      </c>
      <c r="B33" s="26" t="s">
        <v>80</v>
      </c>
      <c r="C33" s="27" t="s">
        <v>84</v>
      </c>
      <c r="D33" s="28" t="s">
        <v>61</v>
      </c>
      <c r="E33" s="29" t="s">
        <v>205</v>
      </c>
      <c r="F33" s="30" t="s">
        <v>217</v>
      </c>
      <c r="G33" s="190" t="s">
        <v>209</v>
      </c>
      <c r="H33" s="399">
        <v>18</v>
      </c>
      <c r="I33" s="412">
        <v>4.5</v>
      </c>
      <c r="J33" s="418">
        <f t="shared" si="0"/>
        <v>25</v>
      </c>
    </row>
    <row r="34" spans="1:10" s="15" customFormat="1" ht="48">
      <c r="A34" s="49" t="s">
        <v>216</v>
      </c>
      <c r="B34" s="26" t="s">
        <v>80</v>
      </c>
      <c r="C34" s="26" t="s">
        <v>84</v>
      </c>
      <c r="D34" s="28" t="s">
        <v>61</v>
      </c>
      <c r="E34" s="29" t="s">
        <v>205</v>
      </c>
      <c r="F34" s="30" t="s">
        <v>218</v>
      </c>
      <c r="G34" s="190"/>
      <c r="H34" s="399">
        <f>H35</f>
        <v>48.1</v>
      </c>
      <c r="I34" s="412">
        <f>I35</f>
        <v>12</v>
      </c>
      <c r="J34" s="418">
        <f t="shared" si="0"/>
        <v>24.948024948024948</v>
      </c>
    </row>
    <row r="35" spans="1:10" s="15" customFormat="1" ht="12.75">
      <c r="A35" s="191" t="s">
        <v>215</v>
      </c>
      <c r="B35" s="26" t="s">
        <v>80</v>
      </c>
      <c r="C35" s="27" t="s">
        <v>84</v>
      </c>
      <c r="D35" s="28" t="s">
        <v>61</v>
      </c>
      <c r="E35" s="29" t="s">
        <v>205</v>
      </c>
      <c r="F35" s="30" t="s">
        <v>218</v>
      </c>
      <c r="G35" s="190" t="s">
        <v>209</v>
      </c>
      <c r="H35" s="399">
        <v>48.1</v>
      </c>
      <c r="I35" s="412">
        <v>12</v>
      </c>
      <c r="J35" s="418">
        <f t="shared" si="0"/>
        <v>24.948024948024948</v>
      </c>
    </row>
    <row r="36" spans="1:10" s="15" customFormat="1" ht="35.25" customHeight="1">
      <c r="A36" s="236" t="s">
        <v>219</v>
      </c>
      <c r="B36" s="237" t="s">
        <v>80</v>
      </c>
      <c r="C36" s="238" t="s">
        <v>173</v>
      </c>
      <c r="D36" s="239"/>
      <c r="E36" s="240"/>
      <c r="F36" s="241"/>
      <c r="G36" s="242"/>
      <c r="H36" s="400">
        <f aca="true" t="shared" si="1" ref="H36:I39">H37</f>
        <v>18.3</v>
      </c>
      <c r="I36" s="422">
        <f t="shared" si="1"/>
        <v>4.7</v>
      </c>
      <c r="J36" s="423">
        <f t="shared" si="0"/>
        <v>25.683060109289617</v>
      </c>
    </row>
    <row r="37" spans="1:10" s="15" customFormat="1" ht="12.75">
      <c r="A37" s="42" t="s">
        <v>101</v>
      </c>
      <c r="B37" s="45" t="s">
        <v>80</v>
      </c>
      <c r="C37" s="46" t="s">
        <v>173</v>
      </c>
      <c r="D37" s="47" t="s">
        <v>61</v>
      </c>
      <c r="E37" s="48"/>
      <c r="F37" s="53"/>
      <c r="G37" s="56"/>
      <c r="H37" s="401">
        <f t="shared" si="1"/>
        <v>18.3</v>
      </c>
      <c r="I37" s="415">
        <f t="shared" si="1"/>
        <v>4.7</v>
      </c>
      <c r="J37" s="419">
        <f>J38</f>
        <v>25.683060109289617</v>
      </c>
    </row>
    <row r="38" spans="1:10" s="15" customFormat="1" ht="38.25">
      <c r="A38" s="42" t="s">
        <v>213</v>
      </c>
      <c r="B38" s="45" t="s">
        <v>80</v>
      </c>
      <c r="C38" s="46" t="s">
        <v>173</v>
      </c>
      <c r="D38" s="47" t="s">
        <v>61</v>
      </c>
      <c r="E38" s="48" t="s">
        <v>205</v>
      </c>
      <c r="F38" s="30"/>
      <c r="G38" s="31"/>
      <c r="H38" s="401">
        <f t="shared" si="1"/>
        <v>18.3</v>
      </c>
      <c r="I38" s="415">
        <f t="shared" si="1"/>
        <v>4.7</v>
      </c>
      <c r="J38" s="419">
        <f>J39</f>
        <v>25.683060109289617</v>
      </c>
    </row>
    <row r="39" spans="1:10" s="15" customFormat="1" ht="48">
      <c r="A39" s="199" t="s">
        <v>26</v>
      </c>
      <c r="B39" s="26" t="s">
        <v>80</v>
      </c>
      <c r="C39" s="27" t="s">
        <v>173</v>
      </c>
      <c r="D39" s="28" t="s">
        <v>61</v>
      </c>
      <c r="E39" s="29" t="s">
        <v>205</v>
      </c>
      <c r="F39" s="30" t="s">
        <v>221</v>
      </c>
      <c r="G39" s="31"/>
      <c r="H39" s="402">
        <f t="shared" si="1"/>
        <v>18.3</v>
      </c>
      <c r="I39" s="426">
        <f t="shared" si="1"/>
        <v>4.7</v>
      </c>
      <c r="J39" s="427">
        <f>J40</f>
        <v>25.683060109289617</v>
      </c>
    </row>
    <row r="40" spans="1:10" s="15" customFormat="1" ht="12.75">
      <c r="A40" s="191" t="s">
        <v>101</v>
      </c>
      <c r="B40" s="26" t="s">
        <v>80</v>
      </c>
      <c r="C40" s="27" t="s">
        <v>173</v>
      </c>
      <c r="D40" s="28" t="s">
        <v>61</v>
      </c>
      <c r="E40" s="29" t="s">
        <v>205</v>
      </c>
      <c r="F40" s="30" t="s">
        <v>221</v>
      </c>
      <c r="G40" s="31" t="s">
        <v>209</v>
      </c>
      <c r="H40" s="402">
        <v>18.3</v>
      </c>
      <c r="I40" s="426">
        <v>4.7</v>
      </c>
      <c r="J40" s="427">
        <f>I40/H40*100</f>
        <v>25.683060109289617</v>
      </c>
    </row>
    <row r="41" spans="1:11" s="15" customFormat="1" ht="12.75">
      <c r="A41" s="142" t="s">
        <v>74</v>
      </c>
      <c r="B41" s="134" t="s">
        <v>119</v>
      </c>
      <c r="C41" s="135" t="s">
        <v>62</v>
      </c>
      <c r="D41" s="143"/>
      <c r="E41" s="144"/>
      <c r="F41" s="145"/>
      <c r="G41" s="146"/>
      <c r="H41" s="403">
        <f>H42</f>
        <v>50</v>
      </c>
      <c r="I41" s="416">
        <v>0</v>
      </c>
      <c r="J41" s="420">
        <v>0</v>
      </c>
      <c r="K41" s="13"/>
    </row>
    <row r="42" spans="1:10" s="44" customFormat="1" ht="12.75">
      <c r="A42" s="77" t="s">
        <v>74</v>
      </c>
      <c r="B42" s="78" t="s">
        <v>80</v>
      </c>
      <c r="C42" s="79" t="s">
        <v>62</v>
      </c>
      <c r="D42" s="80" t="s">
        <v>72</v>
      </c>
      <c r="E42" s="81"/>
      <c r="F42" s="82"/>
      <c r="G42" s="83"/>
      <c r="H42" s="393">
        <f>H43</f>
        <v>50</v>
      </c>
      <c r="I42" s="414">
        <v>0</v>
      </c>
      <c r="J42" s="212">
        <v>0</v>
      </c>
    </row>
    <row r="43" spans="1:11" s="15" customFormat="1" ht="14.25" customHeight="1">
      <c r="A43" s="77" t="s">
        <v>73</v>
      </c>
      <c r="B43" s="86" t="s">
        <v>80</v>
      </c>
      <c r="C43" s="87" t="s">
        <v>62</v>
      </c>
      <c r="D43" s="80" t="s">
        <v>72</v>
      </c>
      <c r="E43" s="81" t="s">
        <v>205</v>
      </c>
      <c r="F43" s="90"/>
      <c r="G43" s="91"/>
      <c r="H43" s="396">
        <f>H44</f>
        <v>50</v>
      </c>
      <c r="I43" s="412">
        <v>0</v>
      </c>
      <c r="J43" s="418">
        <v>0</v>
      </c>
      <c r="K43" s="13"/>
    </row>
    <row r="44" spans="1:11" s="15" customFormat="1" ht="22.5" customHeight="1">
      <c r="A44" s="106" t="s">
        <v>120</v>
      </c>
      <c r="B44" s="86" t="s">
        <v>80</v>
      </c>
      <c r="C44" s="87" t="s">
        <v>62</v>
      </c>
      <c r="D44" s="88" t="s">
        <v>72</v>
      </c>
      <c r="E44" s="89" t="s">
        <v>205</v>
      </c>
      <c r="F44" s="90" t="s">
        <v>222</v>
      </c>
      <c r="G44" s="91"/>
      <c r="H44" s="397">
        <f>H45</f>
        <v>50</v>
      </c>
      <c r="I44" s="412">
        <v>0</v>
      </c>
      <c r="J44" s="418">
        <v>0</v>
      </c>
      <c r="K44" s="13"/>
    </row>
    <row r="45" spans="1:11" s="15" customFormat="1" ht="16.5" customHeight="1">
      <c r="A45" s="107" t="s">
        <v>121</v>
      </c>
      <c r="B45" s="86" t="s">
        <v>80</v>
      </c>
      <c r="C45" s="87" t="s">
        <v>62</v>
      </c>
      <c r="D45" s="88" t="s">
        <v>72</v>
      </c>
      <c r="E45" s="89" t="s">
        <v>205</v>
      </c>
      <c r="F45" s="90" t="s">
        <v>222</v>
      </c>
      <c r="G45" s="91" t="s">
        <v>122</v>
      </c>
      <c r="H45" s="397">
        <v>50</v>
      </c>
      <c r="I45" s="412">
        <v>0</v>
      </c>
      <c r="J45" s="418">
        <v>0</v>
      </c>
      <c r="K45" s="13"/>
    </row>
    <row r="46" spans="1:11" s="15" customFormat="1" ht="12.75">
      <c r="A46" s="142" t="s">
        <v>90</v>
      </c>
      <c r="B46" s="134" t="s">
        <v>80</v>
      </c>
      <c r="C46" s="135" t="s">
        <v>63</v>
      </c>
      <c r="D46" s="143"/>
      <c r="E46" s="144"/>
      <c r="F46" s="145"/>
      <c r="G46" s="146"/>
      <c r="H46" s="403">
        <f>H47+H55+H68+H71</f>
        <v>672.9</v>
      </c>
      <c r="I46" s="422">
        <f>I47+I68+I71</f>
        <v>26.5</v>
      </c>
      <c r="J46" s="423">
        <f>I46/H46*100</f>
        <v>3.938178035369297</v>
      </c>
      <c r="K46" s="13"/>
    </row>
    <row r="47" spans="1:11" s="15" customFormat="1" ht="30" customHeight="1">
      <c r="A47" s="147" t="s">
        <v>174</v>
      </c>
      <c r="B47" s="95" t="s">
        <v>80</v>
      </c>
      <c r="C47" s="95" t="s">
        <v>63</v>
      </c>
      <c r="D47" s="80" t="s">
        <v>80</v>
      </c>
      <c r="E47" s="81"/>
      <c r="F47" s="82"/>
      <c r="G47" s="95"/>
      <c r="H47" s="396">
        <f>H48</f>
        <v>341.1</v>
      </c>
      <c r="I47" s="415">
        <f>I48</f>
        <v>14.2</v>
      </c>
      <c r="J47" s="419">
        <f>I47/H47*100</f>
        <v>4.163002052184109</v>
      </c>
      <c r="K47" s="13"/>
    </row>
    <row r="48" spans="1:11" s="15" customFormat="1" ht="50.25" customHeight="1">
      <c r="A48" s="152" t="s">
        <v>175</v>
      </c>
      <c r="B48" s="95" t="s">
        <v>80</v>
      </c>
      <c r="C48" s="95" t="s">
        <v>63</v>
      </c>
      <c r="D48" s="80" t="s">
        <v>80</v>
      </c>
      <c r="E48" s="81" t="s">
        <v>205</v>
      </c>
      <c r="F48" s="82"/>
      <c r="G48" s="114"/>
      <c r="H48" s="396">
        <f>H49+H51+H53</f>
        <v>341.1</v>
      </c>
      <c r="I48" s="415">
        <f>I52</f>
        <v>14.2</v>
      </c>
      <c r="J48" s="419">
        <f>I48/H48*100</f>
        <v>4.163002052184109</v>
      </c>
      <c r="K48" s="13"/>
    </row>
    <row r="49" spans="1:10" s="44" customFormat="1" ht="92.25" customHeight="1">
      <c r="A49" s="149" t="s">
        <v>223</v>
      </c>
      <c r="B49" s="86" t="s">
        <v>80</v>
      </c>
      <c r="C49" s="87" t="s">
        <v>63</v>
      </c>
      <c r="D49" s="88" t="s">
        <v>80</v>
      </c>
      <c r="E49" s="89" t="s">
        <v>205</v>
      </c>
      <c r="F49" s="90" t="s">
        <v>226</v>
      </c>
      <c r="G49" s="97"/>
      <c r="H49" s="394">
        <f>H50</f>
        <v>161.8</v>
      </c>
      <c r="I49" s="429">
        <v>0</v>
      </c>
      <c r="J49" s="212">
        <v>0</v>
      </c>
    </row>
    <row r="50" spans="1:10" s="44" customFormat="1" ht="24" customHeight="1">
      <c r="A50" s="85" t="s">
        <v>117</v>
      </c>
      <c r="B50" s="86" t="s">
        <v>80</v>
      </c>
      <c r="C50" s="87" t="s">
        <v>63</v>
      </c>
      <c r="D50" s="88" t="s">
        <v>80</v>
      </c>
      <c r="E50" s="89" t="s">
        <v>205</v>
      </c>
      <c r="F50" s="90" t="s">
        <v>226</v>
      </c>
      <c r="G50" s="97" t="s">
        <v>106</v>
      </c>
      <c r="H50" s="394">
        <f>161.8</f>
        <v>161.8</v>
      </c>
      <c r="I50" s="429">
        <v>0</v>
      </c>
      <c r="J50" s="212">
        <v>0</v>
      </c>
    </row>
    <row r="51" spans="1:11" s="15" customFormat="1" ht="50.25" customHeight="1">
      <c r="A51" s="149" t="s">
        <v>176</v>
      </c>
      <c r="B51" s="100" t="s">
        <v>80</v>
      </c>
      <c r="C51" s="100" t="s">
        <v>63</v>
      </c>
      <c r="D51" s="88" t="s">
        <v>80</v>
      </c>
      <c r="E51" s="89" t="s">
        <v>205</v>
      </c>
      <c r="F51" s="90" t="s">
        <v>227</v>
      </c>
      <c r="G51" s="99"/>
      <c r="H51" s="399">
        <f>H52</f>
        <v>40</v>
      </c>
      <c r="I51" s="412">
        <v>0</v>
      </c>
      <c r="J51" s="418">
        <v>0</v>
      </c>
      <c r="K51" s="13"/>
    </row>
    <row r="52" spans="1:11" s="15" customFormat="1" ht="26.25" customHeight="1">
      <c r="A52" s="85" t="s">
        <v>117</v>
      </c>
      <c r="B52" s="100" t="s">
        <v>80</v>
      </c>
      <c r="C52" s="150" t="s">
        <v>63</v>
      </c>
      <c r="D52" s="88" t="s">
        <v>80</v>
      </c>
      <c r="E52" s="89" t="s">
        <v>205</v>
      </c>
      <c r="F52" s="90" t="s">
        <v>227</v>
      </c>
      <c r="G52" s="102" t="s">
        <v>116</v>
      </c>
      <c r="H52" s="399">
        <v>40</v>
      </c>
      <c r="I52" s="412">
        <v>14.2</v>
      </c>
      <c r="J52" s="418">
        <f>I52/H52*100</f>
        <v>35.5</v>
      </c>
      <c r="K52" s="13"/>
    </row>
    <row r="53" spans="1:10" s="52" customFormat="1" ht="50.25" customHeight="1">
      <c r="A53" s="149" t="s">
        <v>177</v>
      </c>
      <c r="B53" s="86" t="s">
        <v>80</v>
      </c>
      <c r="C53" s="87" t="s">
        <v>63</v>
      </c>
      <c r="D53" s="88" t="s">
        <v>80</v>
      </c>
      <c r="E53" s="89" t="s">
        <v>205</v>
      </c>
      <c r="F53" s="90" t="s">
        <v>228</v>
      </c>
      <c r="G53" s="91"/>
      <c r="H53" s="394">
        <f>H54</f>
        <v>139.3</v>
      </c>
      <c r="I53" s="412">
        <v>0</v>
      </c>
      <c r="J53" s="418">
        <v>0</v>
      </c>
    </row>
    <row r="54" spans="1:10" s="52" customFormat="1" ht="27" customHeight="1">
      <c r="A54" s="85" t="s">
        <v>117</v>
      </c>
      <c r="B54" s="86" t="s">
        <v>80</v>
      </c>
      <c r="C54" s="87" t="s">
        <v>63</v>
      </c>
      <c r="D54" s="88" t="s">
        <v>80</v>
      </c>
      <c r="E54" s="89" t="s">
        <v>205</v>
      </c>
      <c r="F54" s="90" t="s">
        <v>228</v>
      </c>
      <c r="G54" s="91" t="s">
        <v>116</v>
      </c>
      <c r="H54" s="394">
        <v>139.3</v>
      </c>
      <c r="I54" s="412">
        <v>0</v>
      </c>
      <c r="J54" s="418">
        <v>0</v>
      </c>
    </row>
    <row r="55" spans="1:10" s="52" customFormat="1" ht="30" customHeight="1">
      <c r="A55" s="147" t="s">
        <v>178</v>
      </c>
      <c r="B55" s="78" t="s">
        <v>80</v>
      </c>
      <c r="C55" s="79" t="s">
        <v>63</v>
      </c>
      <c r="D55" s="80" t="s">
        <v>82</v>
      </c>
      <c r="E55" s="89"/>
      <c r="F55" s="90"/>
      <c r="G55" s="91"/>
      <c r="H55" s="393">
        <f>H56+H63</f>
        <v>240</v>
      </c>
      <c r="I55" s="415">
        <v>0</v>
      </c>
      <c r="J55" s="419">
        <v>0</v>
      </c>
    </row>
    <row r="56" spans="1:10" s="52" customFormat="1" ht="28.5" customHeight="1">
      <c r="A56" s="152" t="s">
        <v>179</v>
      </c>
      <c r="B56" s="78" t="s">
        <v>80</v>
      </c>
      <c r="C56" s="79" t="s">
        <v>63</v>
      </c>
      <c r="D56" s="80" t="s">
        <v>82</v>
      </c>
      <c r="E56" s="81" t="s">
        <v>205</v>
      </c>
      <c r="F56" s="82"/>
      <c r="G56" s="91"/>
      <c r="H56" s="393">
        <f>H57+H59+H61</f>
        <v>140</v>
      </c>
      <c r="I56" s="415">
        <v>0</v>
      </c>
      <c r="J56" s="419">
        <v>0</v>
      </c>
    </row>
    <row r="57" spans="1:10" s="52" customFormat="1" ht="28.5" customHeight="1">
      <c r="A57" s="148" t="s">
        <v>268</v>
      </c>
      <c r="B57" s="86" t="s">
        <v>80</v>
      </c>
      <c r="C57" s="87" t="s">
        <v>63</v>
      </c>
      <c r="D57" s="88" t="s">
        <v>82</v>
      </c>
      <c r="E57" s="89" t="s">
        <v>205</v>
      </c>
      <c r="F57" s="90"/>
      <c r="G57" s="91"/>
      <c r="H57" s="394">
        <f>H58</f>
        <v>70</v>
      </c>
      <c r="I57" s="412">
        <v>0</v>
      </c>
      <c r="J57" s="418">
        <v>0</v>
      </c>
    </row>
    <row r="58" spans="1:10" s="52" customFormat="1" ht="28.5" customHeight="1">
      <c r="A58" s="85" t="s">
        <v>117</v>
      </c>
      <c r="B58" s="86" t="s">
        <v>80</v>
      </c>
      <c r="C58" s="87" t="s">
        <v>63</v>
      </c>
      <c r="D58" s="88" t="s">
        <v>82</v>
      </c>
      <c r="E58" s="89" t="s">
        <v>205</v>
      </c>
      <c r="F58" s="90" t="s">
        <v>229</v>
      </c>
      <c r="G58" s="91" t="s">
        <v>116</v>
      </c>
      <c r="H58" s="394">
        <v>70</v>
      </c>
      <c r="I58" s="412">
        <v>0</v>
      </c>
      <c r="J58" s="418">
        <v>0</v>
      </c>
    </row>
    <row r="59" spans="1:10" s="52" customFormat="1" ht="51">
      <c r="A59" s="148" t="s">
        <v>180</v>
      </c>
      <c r="B59" s="86" t="s">
        <v>80</v>
      </c>
      <c r="C59" s="87" t="s">
        <v>63</v>
      </c>
      <c r="D59" s="88" t="s">
        <v>82</v>
      </c>
      <c r="E59" s="89" t="s">
        <v>205</v>
      </c>
      <c r="F59" s="82"/>
      <c r="G59" s="83"/>
      <c r="H59" s="394">
        <f>H60</f>
        <v>50</v>
      </c>
      <c r="I59" s="412">
        <v>0</v>
      </c>
      <c r="J59" s="418">
        <v>0</v>
      </c>
    </row>
    <row r="60" spans="1:10" s="52" customFormat="1" ht="25.5">
      <c r="A60" s="85" t="s">
        <v>117</v>
      </c>
      <c r="B60" s="86" t="s">
        <v>80</v>
      </c>
      <c r="C60" s="87" t="s">
        <v>63</v>
      </c>
      <c r="D60" s="88" t="s">
        <v>82</v>
      </c>
      <c r="E60" s="89" t="s">
        <v>205</v>
      </c>
      <c r="F60" s="30" t="s">
        <v>230</v>
      </c>
      <c r="G60" s="91" t="s">
        <v>116</v>
      </c>
      <c r="H60" s="394">
        <v>50</v>
      </c>
      <c r="I60" s="412">
        <v>0</v>
      </c>
      <c r="J60" s="418">
        <v>0</v>
      </c>
    </row>
    <row r="61" spans="1:10" s="52" customFormat="1" ht="14.25">
      <c r="A61" s="200" t="s">
        <v>181</v>
      </c>
      <c r="B61" s="86" t="s">
        <v>80</v>
      </c>
      <c r="C61" s="87" t="s">
        <v>63</v>
      </c>
      <c r="D61" s="88" t="s">
        <v>82</v>
      </c>
      <c r="E61" s="89" t="s">
        <v>205</v>
      </c>
      <c r="F61" s="30"/>
      <c r="G61" s="91"/>
      <c r="H61" s="394">
        <f>H62</f>
        <v>20</v>
      </c>
      <c r="I61" s="412">
        <v>0</v>
      </c>
      <c r="J61" s="418">
        <v>0</v>
      </c>
    </row>
    <row r="62" spans="1:10" s="52" customFormat="1" ht="24">
      <c r="A62" s="93" t="s">
        <v>117</v>
      </c>
      <c r="B62" s="86" t="s">
        <v>80</v>
      </c>
      <c r="C62" s="87" t="s">
        <v>63</v>
      </c>
      <c r="D62" s="88" t="s">
        <v>82</v>
      </c>
      <c r="E62" s="89" t="s">
        <v>205</v>
      </c>
      <c r="F62" s="30" t="s">
        <v>231</v>
      </c>
      <c r="G62" s="91" t="s">
        <v>116</v>
      </c>
      <c r="H62" s="394">
        <v>20</v>
      </c>
      <c r="I62" s="412">
        <v>0</v>
      </c>
      <c r="J62" s="418">
        <v>0</v>
      </c>
    </row>
    <row r="63" spans="1:10" s="44" customFormat="1" ht="27" customHeight="1">
      <c r="A63" s="152" t="s">
        <v>182</v>
      </c>
      <c r="B63" s="78" t="s">
        <v>80</v>
      </c>
      <c r="C63" s="79" t="s">
        <v>63</v>
      </c>
      <c r="D63" s="80" t="s">
        <v>82</v>
      </c>
      <c r="E63" s="81" t="s">
        <v>106</v>
      </c>
      <c r="F63" s="82"/>
      <c r="G63" s="83"/>
      <c r="H63" s="393">
        <f>H64+H66</f>
        <v>100</v>
      </c>
      <c r="I63" s="428">
        <v>0</v>
      </c>
      <c r="J63" s="210">
        <v>0</v>
      </c>
    </row>
    <row r="64" spans="1:11" s="15" customFormat="1" ht="12">
      <c r="A64" s="92" t="s">
        <v>183</v>
      </c>
      <c r="B64" s="100" t="s">
        <v>80</v>
      </c>
      <c r="C64" s="100" t="s">
        <v>63</v>
      </c>
      <c r="D64" s="88" t="s">
        <v>82</v>
      </c>
      <c r="E64" s="89" t="s">
        <v>106</v>
      </c>
      <c r="F64" s="90" t="s">
        <v>232</v>
      </c>
      <c r="G64" s="99"/>
      <c r="H64" s="399">
        <v>95</v>
      </c>
      <c r="I64" s="412">
        <v>0</v>
      </c>
      <c r="J64" s="418">
        <v>0</v>
      </c>
      <c r="K64" s="13"/>
    </row>
    <row r="65" spans="1:11" s="15" customFormat="1" ht="24">
      <c r="A65" s="93" t="s">
        <v>117</v>
      </c>
      <c r="B65" s="100" t="s">
        <v>80</v>
      </c>
      <c r="C65" s="100" t="s">
        <v>63</v>
      </c>
      <c r="D65" s="88" t="s">
        <v>82</v>
      </c>
      <c r="E65" s="89" t="s">
        <v>106</v>
      </c>
      <c r="F65" s="90" t="s">
        <v>232</v>
      </c>
      <c r="G65" s="99" t="s">
        <v>116</v>
      </c>
      <c r="H65" s="399">
        <v>95</v>
      </c>
      <c r="I65" s="412">
        <v>0</v>
      </c>
      <c r="J65" s="418">
        <v>0</v>
      </c>
      <c r="K65" s="13"/>
    </row>
    <row r="66" spans="1:11" s="15" customFormat="1" ht="24">
      <c r="A66" s="92" t="s">
        <v>184</v>
      </c>
      <c r="B66" s="100" t="s">
        <v>80</v>
      </c>
      <c r="C66" s="100" t="s">
        <v>63</v>
      </c>
      <c r="D66" s="88" t="s">
        <v>82</v>
      </c>
      <c r="E66" s="89" t="s">
        <v>106</v>
      </c>
      <c r="F66" s="90" t="s">
        <v>233</v>
      </c>
      <c r="G66" s="109"/>
      <c r="H66" s="399">
        <f>H67</f>
        <v>5</v>
      </c>
      <c r="I66" s="412">
        <v>0</v>
      </c>
      <c r="J66" s="418">
        <v>0</v>
      </c>
      <c r="K66" s="13"/>
    </row>
    <row r="67" spans="1:11" s="15" customFormat="1" ht="24">
      <c r="A67" s="93" t="s">
        <v>117</v>
      </c>
      <c r="B67" s="100" t="s">
        <v>80</v>
      </c>
      <c r="C67" s="100" t="s">
        <v>63</v>
      </c>
      <c r="D67" s="88" t="s">
        <v>82</v>
      </c>
      <c r="E67" s="89" t="s">
        <v>106</v>
      </c>
      <c r="F67" s="90" t="s">
        <v>233</v>
      </c>
      <c r="G67" s="88">
        <v>240</v>
      </c>
      <c r="H67" s="399">
        <v>5</v>
      </c>
      <c r="I67" s="412">
        <v>0</v>
      </c>
      <c r="J67" s="418">
        <v>0</v>
      </c>
      <c r="K67" s="13"/>
    </row>
    <row r="68" spans="1:11" s="15" customFormat="1" ht="12.75">
      <c r="A68" s="153" t="s">
        <v>66</v>
      </c>
      <c r="B68" s="154" t="s">
        <v>80</v>
      </c>
      <c r="C68" s="155" t="s">
        <v>63</v>
      </c>
      <c r="D68" s="156" t="s">
        <v>107</v>
      </c>
      <c r="E68" s="157"/>
      <c r="F68" s="158"/>
      <c r="G68" s="159"/>
      <c r="H68" s="392">
        <f>H69</f>
        <v>50</v>
      </c>
      <c r="I68" s="422">
        <f>I69</f>
        <v>2</v>
      </c>
      <c r="J68" s="423">
        <f aca="true" t="shared" si="2" ref="J68:J81">I68/H68*100</f>
        <v>4</v>
      </c>
      <c r="K68" s="13"/>
    </row>
    <row r="69" spans="1:11" s="15" customFormat="1" ht="38.25">
      <c r="A69" s="110" t="s">
        <v>185</v>
      </c>
      <c r="B69" s="86" t="s">
        <v>80</v>
      </c>
      <c r="C69" s="87" t="s">
        <v>63</v>
      </c>
      <c r="D69" s="88" t="s">
        <v>107</v>
      </c>
      <c r="E69" s="89" t="s">
        <v>224</v>
      </c>
      <c r="F69" s="90"/>
      <c r="G69" s="91"/>
      <c r="H69" s="399">
        <v>50</v>
      </c>
      <c r="I69" s="412">
        <f>I70</f>
        <v>2</v>
      </c>
      <c r="J69" s="418">
        <f t="shared" si="2"/>
        <v>4</v>
      </c>
      <c r="K69" s="13"/>
    </row>
    <row r="70" spans="1:11" s="15" customFormat="1" ht="36">
      <c r="A70" s="32" t="s">
        <v>235</v>
      </c>
      <c r="B70" s="86" t="s">
        <v>80</v>
      </c>
      <c r="C70" s="87" t="s">
        <v>63</v>
      </c>
      <c r="D70" s="88" t="s">
        <v>107</v>
      </c>
      <c r="E70" s="89" t="s">
        <v>224</v>
      </c>
      <c r="F70" s="90" t="s">
        <v>225</v>
      </c>
      <c r="G70" s="91" t="s">
        <v>234</v>
      </c>
      <c r="H70" s="399">
        <v>50</v>
      </c>
      <c r="I70" s="412">
        <v>2</v>
      </c>
      <c r="J70" s="418">
        <f t="shared" si="2"/>
        <v>4</v>
      </c>
      <c r="K70" s="13"/>
    </row>
    <row r="71" spans="1:11" s="201" customFormat="1" ht="12.75">
      <c r="A71" s="153" t="s">
        <v>101</v>
      </c>
      <c r="B71" s="154" t="s">
        <v>80</v>
      </c>
      <c r="C71" s="155" t="s">
        <v>63</v>
      </c>
      <c r="D71" s="156" t="s">
        <v>61</v>
      </c>
      <c r="E71" s="157"/>
      <c r="F71" s="158"/>
      <c r="G71" s="159"/>
      <c r="H71" s="400">
        <f aca="true" t="shared" si="3" ref="H71:I73">H72</f>
        <v>41.8</v>
      </c>
      <c r="I71" s="422">
        <f t="shared" si="3"/>
        <v>10.3</v>
      </c>
      <c r="J71" s="423">
        <f t="shared" si="2"/>
        <v>24.641148325358856</v>
      </c>
      <c r="K71" s="202"/>
    </row>
    <row r="72" spans="1:11" s="15" customFormat="1" ht="38.25">
      <c r="A72" s="42" t="s">
        <v>236</v>
      </c>
      <c r="B72" s="45" t="s">
        <v>80</v>
      </c>
      <c r="C72" s="46" t="s">
        <v>63</v>
      </c>
      <c r="D72" s="47" t="s">
        <v>61</v>
      </c>
      <c r="E72" s="48" t="s">
        <v>237</v>
      </c>
      <c r="F72" s="30"/>
      <c r="G72" s="31"/>
      <c r="H72" s="401">
        <f t="shared" si="3"/>
        <v>41.8</v>
      </c>
      <c r="I72" s="415">
        <f t="shared" si="3"/>
        <v>10.3</v>
      </c>
      <c r="J72" s="419">
        <f t="shared" si="2"/>
        <v>24.641148325358856</v>
      </c>
      <c r="K72" s="13"/>
    </row>
    <row r="73" spans="1:11" s="15" customFormat="1" ht="36">
      <c r="A73" s="49" t="s">
        <v>27</v>
      </c>
      <c r="B73" s="26" t="s">
        <v>80</v>
      </c>
      <c r="C73" s="27" t="s">
        <v>63</v>
      </c>
      <c r="D73" s="28" t="s">
        <v>61</v>
      </c>
      <c r="E73" s="29" t="s">
        <v>237</v>
      </c>
      <c r="F73" s="30" t="s">
        <v>238</v>
      </c>
      <c r="G73" s="31"/>
      <c r="H73" s="402">
        <f t="shared" si="3"/>
        <v>41.8</v>
      </c>
      <c r="I73" s="412">
        <f t="shared" si="3"/>
        <v>10.3</v>
      </c>
      <c r="J73" s="418">
        <f t="shared" si="2"/>
        <v>24.641148325358856</v>
      </c>
      <c r="K73" s="13"/>
    </row>
    <row r="74" spans="1:11" s="15" customFormat="1" ht="12.75">
      <c r="A74" s="191" t="s">
        <v>123</v>
      </c>
      <c r="B74" s="26" t="s">
        <v>80</v>
      </c>
      <c r="C74" s="27" t="s">
        <v>63</v>
      </c>
      <c r="D74" s="28" t="s">
        <v>61</v>
      </c>
      <c r="E74" s="29" t="s">
        <v>237</v>
      </c>
      <c r="F74" s="30" t="s">
        <v>238</v>
      </c>
      <c r="G74" s="31" t="s">
        <v>124</v>
      </c>
      <c r="H74" s="404">
        <v>41.8</v>
      </c>
      <c r="I74" s="412">
        <v>10.3</v>
      </c>
      <c r="J74" s="418">
        <f t="shared" si="2"/>
        <v>24.641148325358856</v>
      </c>
      <c r="K74" s="13"/>
    </row>
    <row r="75" spans="1:10" s="52" customFormat="1" ht="14.25">
      <c r="A75" s="160" t="s">
        <v>65</v>
      </c>
      <c r="B75" s="161" t="s">
        <v>82</v>
      </c>
      <c r="C75" s="161"/>
      <c r="D75" s="143"/>
      <c r="E75" s="144"/>
      <c r="F75" s="145"/>
      <c r="G75" s="161"/>
      <c r="H75" s="405">
        <f aca="true" t="shared" si="4" ref="H75:I78">H76</f>
        <v>184.2</v>
      </c>
      <c r="I75" s="422">
        <f t="shared" si="4"/>
        <v>27.9</v>
      </c>
      <c r="J75" s="423">
        <f t="shared" si="2"/>
        <v>15.146579804560261</v>
      </c>
    </row>
    <row r="76" spans="1:11" s="15" customFormat="1" ht="12.75">
      <c r="A76" s="103" t="s">
        <v>75</v>
      </c>
      <c r="B76" s="104" t="s">
        <v>82</v>
      </c>
      <c r="C76" s="105" t="s">
        <v>81</v>
      </c>
      <c r="D76" s="88"/>
      <c r="E76" s="89"/>
      <c r="F76" s="90"/>
      <c r="G76" s="91"/>
      <c r="H76" s="406">
        <f t="shared" si="4"/>
        <v>184.2</v>
      </c>
      <c r="I76" s="415">
        <f t="shared" si="4"/>
        <v>27.9</v>
      </c>
      <c r="J76" s="419">
        <f t="shared" si="2"/>
        <v>15.146579804560261</v>
      </c>
      <c r="K76" s="13"/>
    </row>
    <row r="77" spans="1:11" s="15" customFormat="1" ht="12.75">
      <c r="A77" s="77" t="s">
        <v>66</v>
      </c>
      <c r="B77" s="78" t="s">
        <v>82</v>
      </c>
      <c r="C77" s="79" t="s">
        <v>81</v>
      </c>
      <c r="D77" s="80" t="s">
        <v>107</v>
      </c>
      <c r="E77" s="81" t="s">
        <v>60</v>
      </c>
      <c r="F77" s="82" t="s">
        <v>212</v>
      </c>
      <c r="G77" s="83"/>
      <c r="H77" s="393">
        <f t="shared" si="4"/>
        <v>184.2</v>
      </c>
      <c r="I77" s="415">
        <f t="shared" si="4"/>
        <v>27.9</v>
      </c>
      <c r="J77" s="419">
        <f t="shared" si="2"/>
        <v>15.146579804560261</v>
      </c>
      <c r="K77" s="13"/>
    </row>
    <row r="78" spans="1:10" s="22" customFormat="1" ht="12.75">
      <c r="A78" s="110" t="s">
        <v>67</v>
      </c>
      <c r="B78" s="101" t="s">
        <v>82</v>
      </c>
      <c r="C78" s="101" t="s">
        <v>81</v>
      </c>
      <c r="D78" s="88" t="s">
        <v>107</v>
      </c>
      <c r="E78" s="89" t="s">
        <v>224</v>
      </c>
      <c r="F78" s="90" t="s">
        <v>212</v>
      </c>
      <c r="G78" s="109"/>
      <c r="H78" s="399">
        <f t="shared" si="4"/>
        <v>184.2</v>
      </c>
      <c r="I78" s="426">
        <f t="shared" si="4"/>
        <v>27.9</v>
      </c>
      <c r="J78" s="421">
        <f t="shared" si="2"/>
        <v>15.146579804560261</v>
      </c>
    </row>
    <row r="79" spans="1:11" s="15" customFormat="1" ht="38.25" customHeight="1">
      <c r="A79" s="110" t="s">
        <v>68</v>
      </c>
      <c r="B79" s="101" t="s">
        <v>82</v>
      </c>
      <c r="C79" s="101" t="s">
        <v>81</v>
      </c>
      <c r="D79" s="88" t="s">
        <v>107</v>
      </c>
      <c r="E79" s="89" t="s">
        <v>224</v>
      </c>
      <c r="F79" s="90" t="s">
        <v>239</v>
      </c>
      <c r="G79" s="109"/>
      <c r="H79" s="397">
        <f>H80+H81</f>
        <v>184.2</v>
      </c>
      <c r="I79" s="412">
        <f>I80+I81</f>
        <v>27.9</v>
      </c>
      <c r="J79" s="418">
        <f t="shared" si="2"/>
        <v>15.146579804560261</v>
      </c>
      <c r="K79" s="13"/>
    </row>
    <row r="80" spans="1:11" s="15" customFormat="1" ht="12.75">
      <c r="A80" s="110" t="s">
        <v>114</v>
      </c>
      <c r="B80" s="101" t="s">
        <v>82</v>
      </c>
      <c r="C80" s="101" t="s">
        <v>81</v>
      </c>
      <c r="D80" s="88" t="s">
        <v>107</v>
      </c>
      <c r="E80" s="89" t="s">
        <v>224</v>
      </c>
      <c r="F80" s="90" t="s">
        <v>239</v>
      </c>
      <c r="G80" s="111" t="s">
        <v>113</v>
      </c>
      <c r="H80" s="397">
        <v>182.6</v>
      </c>
      <c r="I80" s="412">
        <v>27.9</v>
      </c>
      <c r="J80" s="418">
        <f t="shared" si="2"/>
        <v>15.279299014238774</v>
      </c>
      <c r="K80" s="13"/>
    </row>
    <row r="81" spans="1:11" s="15" customFormat="1" ht="24">
      <c r="A81" s="93" t="s">
        <v>117</v>
      </c>
      <c r="B81" s="101" t="s">
        <v>82</v>
      </c>
      <c r="C81" s="101" t="s">
        <v>81</v>
      </c>
      <c r="D81" s="88" t="s">
        <v>107</v>
      </c>
      <c r="E81" s="89" t="s">
        <v>224</v>
      </c>
      <c r="F81" s="90" t="s">
        <v>239</v>
      </c>
      <c r="G81" s="111" t="s">
        <v>116</v>
      </c>
      <c r="H81" s="397">
        <v>1.6</v>
      </c>
      <c r="I81" s="412">
        <v>0</v>
      </c>
      <c r="J81" s="418">
        <f t="shared" si="2"/>
        <v>0</v>
      </c>
      <c r="K81" s="13"/>
    </row>
    <row r="82" spans="1:11" s="15" customFormat="1" ht="14.25">
      <c r="A82" s="162" t="s">
        <v>186</v>
      </c>
      <c r="B82" s="163" t="s">
        <v>81</v>
      </c>
      <c r="C82" s="163"/>
      <c r="D82" s="156"/>
      <c r="E82" s="157"/>
      <c r="F82" s="158"/>
      <c r="G82" s="163"/>
      <c r="H82" s="395">
        <f>H83+H87</f>
        <v>223.5</v>
      </c>
      <c r="I82" s="416">
        <f>I83</f>
        <v>0</v>
      </c>
      <c r="J82" s="420">
        <f>J83</f>
        <v>0</v>
      </c>
      <c r="K82" s="13"/>
    </row>
    <row r="83" spans="1:11" s="15" customFormat="1" ht="38.25">
      <c r="A83" s="147" t="s">
        <v>187</v>
      </c>
      <c r="B83" s="185" t="s">
        <v>81</v>
      </c>
      <c r="C83" s="185" t="s">
        <v>99</v>
      </c>
      <c r="D83" s="80" t="s">
        <v>81</v>
      </c>
      <c r="E83" s="81"/>
      <c r="F83" s="90"/>
      <c r="G83" s="101"/>
      <c r="H83" s="396">
        <v>10</v>
      </c>
      <c r="I83" s="412">
        <v>0</v>
      </c>
      <c r="J83" s="418">
        <v>0</v>
      </c>
      <c r="K83" s="13"/>
    </row>
    <row r="84" spans="1:11" s="15" customFormat="1" ht="38.25">
      <c r="A84" s="243" t="s">
        <v>188</v>
      </c>
      <c r="B84" s="185" t="s">
        <v>81</v>
      </c>
      <c r="C84" s="185" t="s">
        <v>99</v>
      </c>
      <c r="D84" s="80" t="s">
        <v>81</v>
      </c>
      <c r="E84" s="81" t="s">
        <v>205</v>
      </c>
      <c r="F84" s="82"/>
      <c r="G84" s="185"/>
      <c r="H84" s="396">
        <f>H85</f>
        <v>10</v>
      </c>
      <c r="I84" s="412">
        <v>0</v>
      </c>
      <c r="J84" s="418">
        <v>0</v>
      </c>
      <c r="K84" s="13"/>
    </row>
    <row r="85" spans="1:11" s="15" customFormat="1" ht="25.5">
      <c r="A85" s="200" t="s">
        <v>189</v>
      </c>
      <c r="B85" s="101" t="s">
        <v>81</v>
      </c>
      <c r="C85" s="101" t="s">
        <v>99</v>
      </c>
      <c r="D85" s="88" t="s">
        <v>81</v>
      </c>
      <c r="E85" s="89" t="s">
        <v>205</v>
      </c>
      <c r="F85" s="90" t="s">
        <v>240</v>
      </c>
      <c r="G85" s="101"/>
      <c r="H85" s="397">
        <f>H86</f>
        <v>10</v>
      </c>
      <c r="I85" s="412">
        <v>0</v>
      </c>
      <c r="J85" s="418">
        <v>0</v>
      </c>
      <c r="K85" s="13"/>
    </row>
    <row r="86" spans="1:11" s="15" customFormat="1" ht="24">
      <c r="A86" s="93" t="s">
        <v>117</v>
      </c>
      <c r="B86" s="101" t="s">
        <v>81</v>
      </c>
      <c r="C86" s="101" t="s">
        <v>99</v>
      </c>
      <c r="D86" s="88" t="s">
        <v>81</v>
      </c>
      <c r="E86" s="89" t="s">
        <v>205</v>
      </c>
      <c r="F86" s="90" t="s">
        <v>240</v>
      </c>
      <c r="G86" s="101" t="s">
        <v>116</v>
      </c>
      <c r="H86" s="397">
        <v>10</v>
      </c>
      <c r="I86" s="412">
        <v>0</v>
      </c>
      <c r="J86" s="418">
        <v>0</v>
      </c>
      <c r="K86" s="13"/>
    </row>
    <row r="87" spans="1:11" s="15" customFormat="1" ht="38.25">
      <c r="A87" s="165" t="s">
        <v>190</v>
      </c>
      <c r="B87" s="185" t="s">
        <v>81</v>
      </c>
      <c r="C87" s="185" t="s">
        <v>98</v>
      </c>
      <c r="D87" s="80" t="s">
        <v>81</v>
      </c>
      <c r="E87" s="81" t="s">
        <v>106</v>
      </c>
      <c r="F87" s="82"/>
      <c r="G87" s="185"/>
      <c r="H87" s="396">
        <f>H88+H90+H94</f>
        <v>213.5</v>
      </c>
      <c r="I87" s="412">
        <v>0</v>
      </c>
      <c r="J87" s="418">
        <v>0</v>
      </c>
      <c r="K87" s="13"/>
    </row>
    <row r="88" spans="1:11" s="15" customFormat="1" ht="25.5">
      <c r="A88" s="151" t="s">
        <v>191</v>
      </c>
      <c r="B88" s="101" t="s">
        <v>81</v>
      </c>
      <c r="C88" s="101" t="s">
        <v>98</v>
      </c>
      <c r="D88" s="88" t="s">
        <v>81</v>
      </c>
      <c r="E88" s="89" t="s">
        <v>106</v>
      </c>
      <c r="F88" s="90" t="s">
        <v>241</v>
      </c>
      <c r="G88" s="101"/>
      <c r="H88" s="397">
        <f>H89</f>
        <v>180</v>
      </c>
      <c r="I88" s="412">
        <v>0</v>
      </c>
      <c r="J88" s="418">
        <v>0</v>
      </c>
      <c r="K88" s="13"/>
    </row>
    <row r="89" spans="1:11" s="15" customFormat="1" ht="24">
      <c r="A89" s="93" t="s">
        <v>117</v>
      </c>
      <c r="B89" s="101" t="s">
        <v>81</v>
      </c>
      <c r="C89" s="101" t="s">
        <v>98</v>
      </c>
      <c r="D89" s="88" t="s">
        <v>81</v>
      </c>
      <c r="E89" s="89" t="s">
        <v>106</v>
      </c>
      <c r="F89" s="90" t="s">
        <v>241</v>
      </c>
      <c r="G89" s="101" t="s">
        <v>116</v>
      </c>
      <c r="H89" s="397">
        <v>180</v>
      </c>
      <c r="I89" s="412">
        <v>0</v>
      </c>
      <c r="J89" s="418">
        <v>0</v>
      </c>
      <c r="K89" s="13"/>
    </row>
    <row r="90" spans="1:11" s="15" customFormat="1" ht="12.75">
      <c r="A90" s="151" t="s">
        <v>192</v>
      </c>
      <c r="B90" s="101" t="s">
        <v>81</v>
      </c>
      <c r="C90" s="101" t="s">
        <v>98</v>
      </c>
      <c r="D90" s="88" t="s">
        <v>81</v>
      </c>
      <c r="E90" s="89" t="s">
        <v>106</v>
      </c>
      <c r="F90" s="90" t="s">
        <v>242</v>
      </c>
      <c r="G90" s="101"/>
      <c r="H90" s="397">
        <f>H91</f>
        <v>20</v>
      </c>
      <c r="I90" s="412">
        <v>0</v>
      </c>
      <c r="J90" s="418">
        <v>0</v>
      </c>
      <c r="K90" s="13"/>
    </row>
    <row r="91" spans="1:11" s="15" customFormat="1" ht="24">
      <c r="A91" s="93" t="s">
        <v>117</v>
      </c>
      <c r="B91" s="101" t="s">
        <v>81</v>
      </c>
      <c r="C91" s="101" t="s">
        <v>98</v>
      </c>
      <c r="D91" s="88" t="s">
        <v>81</v>
      </c>
      <c r="E91" s="89" t="s">
        <v>106</v>
      </c>
      <c r="F91" s="90" t="s">
        <v>242</v>
      </c>
      <c r="G91" s="101" t="s">
        <v>116</v>
      </c>
      <c r="H91" s="397">
        <v>20</v>
      </c>
      <c r="I91" s="412">
        <v>0</v>
      </c>
      <c r="J91" s="418">
        <v>0</v>
      </c>
      <c r="K91" s="13"/>
    </row>
    <row r="92" spans="1:11" s="15" customFormat="1" ht="25.5">
      <c r="A92" s="147" t="s">
        <v>193</v>
      </c>
      <c r="B92" s="185" t="s">
        <v>81</v>
      </c>
      <c r="C92" s="185" t="s">
        <v>98</v>
      </c>
      <c r="D92" s="80" t="s">
        <v>81</v>
      </c>
      <c r="E92" s="81" t="s">
        <v>237</v>
      </c>
      <c r="F92" s="82"/>
      <c r="G92" s="185"/>
      <c r="H92" s="396">
        <f>H93</f>
        <v>13.5</v>
      </c>
      <c r="I92" s="412">
        <v>0</v>
      </c>
      <c r="J92" s="418">
        <v>0</v>
      </c>
      <c r="K92" s="13"/>
    </row>
    <row r="93" spans="1:11" s="15" customFormat="1" ht="25.5">
      <c r="A93" s="151" t="s">
        <v>194</v>
      </c>
      <c r="B93" s="101" t="s">
        <v>81</v>
      </c>
      <c r="C93" s="101" t="s">
        <v>98</v>
      </c>
      <c r="D93" s="88" t="s">
        <v>81</v>
      </c>
      <c r="E93" s="89" t="s">
        <v>237</v>
      </c>
      <c r="F93" s="90" t="s">
        <v>243</v>
      </c>
      <c r="G93" s="101"/>
      <c r="H93" s="397">
        <f>H94</f>
        <v>13.5</v>
      </c>
      <c r="I93" s="412">
        <v>0</v>
      </c>
      <c r="J93" s="418">
        <v>0</v>
      </c>
      <c r="K93" s="13"/>
    </row>
    <row r="94" spans="1:11" s="15" customFormat="1" ht="24">
      <c r="A94" s="93" t="s">
        <v>117</v>
      </c>
      <c r="B94" s="101" t="s">
        <v>81</v>
      </c>
      <c r="C94" s="101" t="s">
        <v>98</v>
      </c>
      <c r="D94" s="88" t="s">
        <v>81</v>
      </c>
      <c r="E94" s="89" t="s">
        <v>237</v>
      </c>
      <c r="F94" s="90" t="s">
        <v>243</v>
      </c>
      <c r="G94" s="101" t="s">
        <v>116</v>
      </c>
      <c r="H94" s="397">
        <v>13.5</v>
      </c>
      <c r="I94" s="412">
        <v>0</v>
      </c>
      <c r="J94" s="418">
        <v>0</v>
      </c>
      <c r="K94" s="13"/>
    </row>
    <row r="95" spans="1:10" s="52" customFormat="1" ht="14.25">
      <c r="A95" s="160" t="s">
        <v>147</v>
      </c>
      <c r="B95" s="161" t="s">
        <v>84</v>
      </c>
      <c r="C95" s="161"/>
      <c r="D95" s="143"/>
      <c r="E95" s="144"/>
      <c r="F95" s="145"/>
      <c r="G95" s="161"/>
      <c r="H95" s="405">
        <f>H96</f>
        <v>5</v>
      </c>
      <c r="I95" s="416">
        <v>0</v>
      </c>
      <c r="J95" s="420">
        <v>0</v>
      </c>
    </row>
    <row r="96" spans="1:11" s="15" customFormat="1" ht="12.75">
      <c r="A96" s="103" t="s">
        <v>244</v>
      </c>
      <c r="B96" s="104" t="s">
        <v>84</v>
      </c>
      <c r="C96" s="105">
        <v>12</v>
      </c>
      <c r="D96" s="88"/>
      <c r="E96" s="89"/>
      <c r="F96" s="90"/>
      <c r="G96" s="91"/>
      <c r="H96" s="406">
        <f>H97</f>
        <v>5</v>
      </c>
      <c r="I96" s="412">
        <v>0</v>
      </c>
      <c r="J96" s="418">
        <v>0</v>
      </c>
      <c r="K96" s="13"/>
    </row>
    <row r="97" spans="1:11" s="15" customFormat="1" ht="37.5" customHeight="1">
      <c r="A97" s="165" t="s">
        <v>195</v>
      </c>
      <c r="B97" s="185" t="s">
        <v>84</v>
      </c>
      <c r="C97" s="185" t="s">
        <v>196</v>
      </c>
      <c r="D97" s="80" t="s">
        <v>84</v>
      </c>
      <c r="E97" s="81"/>
      <c r="F97" s="90"/>
      <c r="G97" s="109"/>
      <c r="H97" s="396">
        <f>H98</f>
        <v>5</v>
      </c>
      <c r="I97" s="412">
        <v>0</v>
      </c>
      <c r="J97" s="418">
        <v>0</v>
      </c>
      <c r="K97" s="13"/>
    </row>
    <row r="98" spans="1:11" s="15" customFormat="1" ht="23.25" customHeight="1">
      <c r="A98" s="281" t="s">
        <v>13</v>
      </c>
      <c r="B98" s="185" t="s">
        <v>84</v>
      </c>
      <c r="C98" s="185" t="s">
        <v>196</v>
      </c>
      <c r="D98" s="80" t="s">
        <v>84</v>
      </c>
      <c r="E98" s="81" t="s">
        <v>205</v>
      </c>
      <c r="F98" s="82" t="s">
        <v>245</v>
      </c>
      <c r="G98" s="114"/>
      <c r="H98" s="396">
        <f>H99</f>
        <v>5</v>
      </c>
      <c r="I98" s="412">
        <v>0</v>
      </c>
      <c r="J98" s="418">
        <v>0</v>
      </c>
      <c r="K98" s="13"/>
    </row>
    <row r="99" spans="1:11" s="15" customFormat="1" ht="23.25" customHeight="1">
      <c r="A99" s="93" t="s">
        <v>117</v>
      </c>
      <c r="B99" s="101" t="s">
        <v>84</v>
      </c>
      <c r="C99" s="101" t="s">
        <v>196</v>
      </c>
      <c r="D99" s="88" t="s">
        <v>84</v>
      </c>
      <c r="E99" s="89" t="s">
        <v>205</v>
      </c>
      <c r="F99" s="90" t="s">
        <v>245</v>
      </c>
      <c r="G99" s="109">
        <v>240</v>
      </c>
      <c r="H99" s="397">
        <v>5</v>
      </c>
      <c r="I99" s="412">
        <v>0</v>
      </c>
      <c r="J99" s="418">
        <v>0</v>
      </c>
      <c r="K99" s="13"/>
    </row>
    <row r="100" spans="1:10" s="52" customFormat="1" ht="14.25">
      <c r="A100" s="160" t="s">
        <v>69</v>
      </c>
      <c r="B100" s="161" t="s">
        <v>85</v>
      </c>
      <c r="C100" s="161"/>
      <c r="D100" s="143"/>
      <c r="E100" s="144"/>
      <c r="F100" s="145"/>
      <c r="G100" s="161"/>
      <c r="H100" s="405">
        <f>H101+H109</f>
        <v>2274</v>
      </c>
      <c r="I100" s="422">
        <f>I101+I104+I109</f>
        <v>431</v>
      </c>
      <c r="J100" s="423">
        <f>I100/H100*100</f>
        <v>18.953386103781884</v>
      </c>
    </row>
    <row r="101" spans="1:11" s="15" customFormat="1" ht="12.75">
      <c r="A101" s="103" t="s">
        <v>86</v>
      </c>
      <c r="B101" s="104" t="s">
        <v>85</v>
      </c>
      <c r="C101" s="105" t="s">
        <v>80</v>
      </c>
      <c r="D101" s="88"/>
      <c r="E101" s="89"/>
      <c r="F101" s="90"/>
      <c r="G101" s="91"/>
      <c r="H101" s="406">
        <f>H102</f>
        <v>41.4</v>
      </c>
      <c r="I101" s="412">
        <v>0</v>
      </c>
      <c r="J101" s="418">
        <v>0</v>
      </c>
      <c r="K101" s="13"/>
    </row>
    <row r="102" spans="1:11" s="15" customFormat="1" ht="57" customHeight="1">
      <c r="A102" s="148" t="s">
        <v>197</v>
      </c>
      <c r="B102" s="86" t="s">
        <v>85</v>
      </c>
      <c r="C102" s="87" t="s">
        <v>80</v>
      </c>
      <c r="D102" s="88" t="s">
        <v>61</v>
      </c>
      <c r="E102" s="89" t="s">
        <v>246</v>
      </c>
      <c r="F102" s="90"/>
      <c r="G102" s="91"/>
      <c r="H102" s="407">
        <f>H103</f>
        <v>41.4</v>
      </c>
      <c r="I102" s="412">
        <v>0</v>
      </c>
      <c r="J102" s="418">
        <v>0</v>
      </c>
      <c r="K102" s="13"/>
    </row>
    <row r="103" spans="1:11" s="15" customFormat="1" ht="24">
      <c r="A103" s="93" t="s">
        <v>117</v>
      </c>
      <c r="B103" s="86" t="s">
        <v>85</v>
      </c>
      <c r="C103" s="87" t="s">
        <v>80</v>
      </c>
      <c r="D103" s="88" t="s">
        <v>61</v>
      </c>
      <c r="E103" s="89" t="s">
        <v>246</v>
      </c>
      <c r="F103" s="90" t="s">
        <v>261</v>
      </c>
      <c r="G103" s="91" t="s">
        <v>116</v>
      </c>
      <c r="H103" s="407">
        <v>41.4</v>
      </c>
      <c r="I103" s="412">
        <v>0</v>
      </c>
      <c r="J103" s="418">
        <v>0</v>
      </c>
      <c r="K103" s="13"/>
    </row>
    <row r="104" spans="1:11" s="15" customFormat="1" ht="12">
      <c r="A104" s="384" t="s">
        <v>302</v>
      </c>
      <c r="B104" s="78" t="s">
        <v>85</v>
      </c>
      <c r="C104" s="79" t="s">
        <v>82</v>
      </c>
      <c r="D104" s="80"/>
      <c r="E104" s="81"/>
      <c r="F104" s="82"/>
      <c r="G104" s="84"/>
      <c r="H104" s="406"/>
      <c r="I104" s="417">
        <v>365.1</v>
      </c>
      <c r="J104" s="421"/>
      <c r="K104" s="13"/>
    </row>
    <row r="105" spans="1:11" s="15" customFormat="1" ht="12.75">
      <c r="A105" s="42" t="s">
        <v>101</v>
      </c>
      <c r="B105" s="78" t="s">
        <v>85</v>
      </c>
      <c r="C105" s="79" t="s">
        <v>82</v>
      </c>
      <c r="D105" s="80" t="s">
        <v>107</v>
      </c>
      <c r="E105" s="81"/>
      <c r="F105" s="82"/>
      <c r="G105" s="84"/>
      <c r="H105" s="406"/>
      <c r="I105" s="417">
        <v>365.1</v>
      </c>
      <c r="J105" s="421"/>
      <c r="K105" s="13"/>
    </row>
    <row r="106" spans="1:11" s="15" customFormat="1" ht="24">
      <c r="A106" s="385" t="s">
        <v>303</v>
      </c>
      <c r="B106" s="78" t="s">
        <v>85</v>
      </c>
      <c r="C106" s="79" t="s">
        <v>82</v>
      </c>
      <c r="D106" s="80" t="s">
        <v>107</v>
      </c>
      <c r="E106" s="81" t="s">
        <v>224</v>
      </c>
      <c r="F106" s="82"/>
      <c r="G106" s="84"/>
      <c r="H106" s="406"/>
      <c r="I106" s="417">
        <v>365.1</v>
      </c>
      <c r="J106" s="421"/>
      <c r="K106" s="13"/>
    </row>
    <row r="107" spans="1:11" s="15" customFormat="1" ht="51">
      <c r="A107" s="386" t="s">
        <v>304</v>
      </c>
      <c r="B107" s="86" t="s">
        <v>85</v>
      </c>
      <c r="C107" s="87" t="s">
        <v>82</v>
      </c>
      <c r="D107" s="88" t="s">
        <v>107</v>
      </c>
      <c r="E107" s="89" t="s">
        <v>224</v>
      </c>
      <c r="F107" s="90" t="s">
        <v>305</v>
      </c>
      <c r="G107" s="91"/>
      <c r="H107" s="407"/>
      <c r="I107" s="412">
        <v>365.1</v>
      </c>
      <c r="J107" s="418"/>
      <c r="K107" s="13"/>
    </row>
    <row r="108" spans="1:11" s="15" customFormat="1" ht="12">
      <c r="A108" s="387" t="s">
        <v>306</v>
      </c>
      <c r="B108" s="86" t="s">
        <v>85</v>
      </c>
      <c r="C108" s="87" t="s">
        <v>82</v>
      </c>
      <c r="D108" s="88" t="s">
        <v>107</v>
      </c>
      <c r="E108" s="89" t="s">
        <v>224</v>
      </c>
      <c r="F108" s="90" t="s">
        <v>305</v>
      </c>
      <c r="G108" s="91" t="s">
        <v>116</v>
      </c>
      <c r="H108" s="407"/>
      <c r="I108" s="412">
        <v>365.1</v>
      </c>
      <c r="J108" s="418"/>
      <c r="K108" s="13"/>
    </row>
    <row r="109" spans="1:11" s="15" customFormat="1" ht="12.75">
      <c r="A109" s="103" t="s">
        <v>76</v>
      </c>
      <c r="B109" s="104" t="s">
        <v>85</v>
      </c>
      <c r="C109" s="105" t="s">
        <v>81</v>
      </c>
      <c r="D109" s="88"/>
      <c r="E109" s="89"/>
      <c r="F109" s="90"/>
      <c r="G109" s="91"/>
      <c r="H109" s="406">
        <f>H110</f>
        <v>2232.6</v>
      </c>
      <c r="I109" s="415">
        <f>I110</f>
        <v>65.9</v>
      </c>
      <c r="J109" s="419">
        <f>I109/H109*100</f>
        <v>2.9517154886679213</v>
      </c>
      <c r="K109" s="13"/>
    </row>
    <row r="110" spans="1:11" s="15" customFormat="1" ht="24.75" customHeight="1">
      <c r="A110" s="77" t="s">
        <v>154</v>
      </c>
      <c r="B110" s="78" t="s">
        <v>85</v>
      </c>
      <c r="C110" s="79" t="s">
        <v>81</v>
      </c>
      <c r="D110" s="80" t="s">
        <v>85</v>
      </c>
      <c r="E110" s="81"/>
      <c r="F110" s="82"/>
      <c r="G110" s="83"/>
      <c r="H110" s="393">
        <f>H111+H116+H121</f>
        <v>2232.6</v>
      </c>
      <c r="I110" s="415">
        <f>I111+I116+I121</f>
        <v>65.9</v>
      </c>
      <c r="J110" s="419">
        <f>I110/H110*100</f>
        <v>2.9517154886679213</v>
      </c>
      <c r="K110" s="13"/>
    </row>
    <row r="111" spans="1:10" ht="27" customHeight="1">
      <c r="A111" s="113" t="s">
        <v>155</v>
      </c>
      <c r="B111" s="95" t="s">
        <v>85</v>
      </c>
      <c r="C111" s="95" t="s">
        <v>81</v>
      </c>
      <c r="D111" s="80" t="s">
        <v>85</v>
      </c>
      <c r="E111" s="81" t="s">
        <v>205</v>
      </c>
      <c r="F111" s="82" t="s">
        <v>212</v>
      </c>
      <c r="G111" s="114"/>
      <c r="H111" s="396">
        <f>H112+H114</f>
        <v>350</v>
      </c>
      <c r="I111" s="415">
        <v>0</v>
      </c>
      <c r="J111" s="419">
        <v>0</v>
      </c>
    </row>
    <row r="112" spans="1:10" ht="35.25" customHeight="1">
      <c r="A112" s="115" t="s">
        <v>156</v>
      </c>
      <c r="B112" s="99" t="s">
        <v>85</v>
      </c>
      <c r="C112" s="99" t="s">
        <v>81</v>
      </c>
      <c r="D112" s="88" t="s">
        <v>85</v>
      </c>
      <c r="E112" s="89" t="s">
        <v>205</v>
      </c>
      <c r="F112" s="90" t="s">
        <v>248</v>
      </c>
      <c r="G112" s="109"/>
      <c r="H112" s="397">
        <f>H113</f>
        <v>50</v>
      </c>
      <c r="I112" s="412">
        <v>0</v>
      </c>
      <c r="J112" s="418">
        <v>0</v>
      </c>
    </row>
    <row r="113" spans="1:10" ht="24">
      <c r="A113" s="93" t="s">
        <v>117</v>
      </c>
      <c r="B113" s="99" t="s">
        <v>85</v>
      </c>
      <c r="C113" s="99" t="s">
        <v>81</v>
      </c>
      <c r="D113" s="88" t="s">
        <v>85</v>
      </c>
      <c r="E113" s="89" t="s">
        <v>205</v>
      </c>
      <c r="F113" s="90" t="s">
        <v>248</v>
      </c>
      <c r="G113" s="109">
        <v>240</v>
      </c>
      <c r="H113" s="397">
        <v>50</v>
      </c>
      <c r="I113" s="412">
        <v>0</v>
      </c>
      <c r="J113" s="418">
        <v>0</v>
      </c>
    </row>
    <row r="114" spans="1:10" ht="23.25" customHeight="1">
      <c r="A114" s="115" t="s">
        <v>157</v>
      </c>
      <c r="B114" s="99" t="s">
        <v>85</v>
      </c>
      <c r="C114" s="99" t="s">
        <v>81</v>
      </c>
      <c r="D114" s="88" t="s">
        <v>85</v>
      </c>
      <c r="E114" s="89" t="s">
        <v>205</v>
      </c>
      <c r="F114" s="90" t="s">
        <v>249</v>
      </c>
      <c r="G114" s="109"/>
      <c r="H114" s="397">
        <f>H115</f>
        <v>300</v>
      </c>
      <c r="I114" s="412">
        <v>0</v>
      </c>
      <c r="J114" s="418">
        <v>0</v>
      </c>
    </row>
    <row r="115" spans="1:10" ht="26.25" customHeight="1">
      <c r="A115" s="93" t="s">
        <v>117</v>
      </c>
      <c r="B115" s="99" t="s">
        <v>85</v>
      </c>
      <c r="C115" s="99" t="s">
        <v>81</v>
      </c>
      <c r="D115" s="88" t="s">
        <v>85</v>
      </c>
      <c r="E115" s="89" t="s">
        <v>205</v>
      </c>
      <c r="F115" s="90" t="s">
        <v>249</v>
      </c>
      <c r="G115" s="109">
        <v>240</v>
      </c>
      <c r="H115" s="397">
        <v>300</v>
      </c>
      <c r="I115" s="412">
        <v>0</v>
      </c>
      <c r="J115" s="418">
        <v>0</v>
      </c>
    </row>
    <row r="116" spans="1:10" ht="27">
      <c r="A116" s="116" t="s">
        <v>158</v>
      </c>
      <c r="B116" s="95" t="s">
        <v>85</v>
      </c>
      <c r="C116" s="95" t="s">
        <v>81</v>
      </c>
      <c r="D116" s="80" t="s">
        <v>85</v>
      </c>
      <c r="E116" s="81" t="s">
        <v>106</v>
      </c>
      <c r="F116" s="82"/>
      <c r="G116" s="114"/>
      <c r="H116" s="396">
        <f>H118+H119</f>
        <v>1350</v>
      </c>
      <c r="I116" s="415">
        <f>I117+I119</f>
        <v>65.9</v>
      </c>
      <c r="J116" s="419">
        <f>I116/H116*100</f>
        <v>4.881481481481482</v>
      </c>
    </row>
    <row r="117" spans="1:10" ht="33.75">
      <c r="A117" s="117" t="s">
        <v>159</v>
      </c>
      <c r="B117" s="99" t="s">
        <v>85</v>
      </c>
      <c r="C117" s="99" t="s">
        <v>81</v>
      </c>
      <c r="D117" s="88" t="s">
        <v>85</v>
      </c>
      <c r="E117" s="89" t="s">
        <v>106</v>
      </c>
      <c r="F117" s="90" t="s">
        <v>250</v>
      </c>
      <c r="G117" s="109"/>
      <c r="H117" s="397">
        <f>H118</f>
        <v>1000</v>
      </c>
      <c r="I117" s="412">
        <f>I118</f>
        <v>65.9</v>
      </c>
      <c r="J117" s="418">
        <f>I117/H117*100</f>
        <v>6.59</v>
      </c>
    </row>
    <row r="118" spans="1:10" ht="24">
      <c r="A118" s="93" t="s">
        <v>117</v>
      </c>
      <c r="B118" s="99" t="s">
        <v>85</v>
      </c>
      <c r="C118" s="99" t="s">
        <v>81</v>
      </c>
      <c r="D118" s="88" t="s">
        <v>85</v>
      </c>
      <c r="E118" s="89" t="s">
        <v>106</v>
      </c>
      <c r="F118" s="90" t="s">
        <v>250</v>
      </c>
      <c r="G118" s="109">
        <v>240</v>
      </c>
      <c r="H118" s="397">
        <v>1000</v>
      </c>
      <c r="I118" s="412">
        <v>65.9</v>
      </c>
      <c r="J118" s="418">
        <f>I118/H118*100</f>
        <v>6.59</v>
      </c>
    </row>
    <row r="119" spans="1:10" ht="33.75" customHeight="1">
      <c r="A119" s="117" t="s">
        <v>160</v>
      </c>
      <c r="B119" s="86" t="s">
        <v>85</v>
      </c>
      <c r="C119" s="87" t="s">
        <v>81</v>
      </c>
      <c r="D119" s="88" t="s">
        <v>85</v>
      </c>
      <c r="E119" s="89" t="s">
        <v>106</v>
      </c>
      <c r="F119" s="90" t="s">
        <v>251</v>
      </c>
      <c r="G119" s="118"/>
      <c r="H119" s="397">
        <f>H120</f>
        <v>350</v>
      </c>
      <c r="I119" s="412">
        <v>0</v>
      </c>
      <c r="J119" s="418">
        <v>0</v>
      </c>
    </row>
    <row r="120" spans="1:10" ht="22.5" customHeight="1">
      <c r="A120" s="93" t="s">
        <v>117</v>
      </c>
      <c r="B120" s="86" t="s">
        <v>85</v>
      </c>
      <c r="C120" s="87" t="s">
        <v>81</v>
      </c>
      <c r="D120" s="88" t="s">
        <v>85</v>
      </c>
      <c r="E120" s="89" t="s">
        <v>106</v>
      </c>
      <c r="F120" s="90" t="s">
        <v>251</v>
      </c>
      <c r="G120" s="118">
        <v>240</v>
      </c>
      <c r="H120" s="397">
        <v>350</v>
      </c>
      <c r="I120" s="412">
        <v>0</v>
      </c>
      <c r="J120" s="418">
        <v>0</v>
      </c>
    </row>
    <row r="121" spans="1:10" ht="27.75" customHeight="1">
      <c r="A121" s="119" t="s">
        <v>161</v>
      </c>
      <c r="B121" s="78" t="s">
        <v>85</v>
      </c>
      <c r="C121" s="79" t="s">
        <v>81</v>
      </c>
      <c r="D121" s="80" t="s">
        <v>85</v>
      </c>
      <c r="E121" s="81" t="s">
        <v>237</v>
      </c>
      <c r="F121" s="82"/>
      <c r="G121" s="244"/>
      <c r="H121" s="396">
        <f>H122+H124+H126+H128</f>
        <v>532.6</v>
      </c>
      <c r="I121" s="412">
        <v>0</v>
      </c>
      <c r="J121" s="418">
        <v>0</v>
      </c>
    </row>
    <row r="122" spans="1:10" ht="27.75" customHeight="1">
      <c r="A122" s="120" t="s">
        <v>162</v>
      </c>
      <c r="B122" s="86" t="s">
        <v>85</v>
      </c>
      <c r="C122" s="87" t="s">
        <v>81</v>
      </c>
      <c r="D122" s="88" t="s">
        <v>85</v>
      </c>
      <c r="E122" s="89" t="s">
        <v>237</v>
      </c>
      <c r="F122" s="90" t="s">
        <v>252</v>
      </c>
      <c r="G122" s="118"/>
      <c r="H122" s="397">
        <f>H123</f>
        <v>50</v>
      </c>
      <c r="I122" s="412">
        <v>0</v>
      </c>
      <c r="J122" s="418">
        <v>0</v>
      </c>
    </row>
    <row r="123" spans="1:10" ht="30" customHeight="1">
      <c r="A123" s="166" t="s">
        <v>117</v>
      </c>
      <c r="B123" s="86" t="s">
        <v>85</v>
      </c>
      <c r="C123" s="87" t="s">
        <v>81</v>
      </c>
      <c r="D123" s="88" t="s">
        <v>85</v>
      </c>
      <c r="E123" s="89" t="s">
        <v>237</v>
      </c>
      <c r="F123" s="90" t="s">
        <v>252</v>
      </c>
      <c r="G123" s="118">
        <v>240</v>
      </c>
      <c r="H123" s="397">
        <v>50</v>
      </c>
      <c r="I123" s="412">
        <v>0</v>
      </c>
      <c r="J123" s="418">
        <v>0</v>
      </c>
    </row>
    <row r="124" spans="1:10" ht="22.5">
      <c r="A124" s="120" t="s">
        <v>163</v>
      </c>
      <c r="B124" s="86" t="s">
        <v>85</v>
      </c>
      <c r="C124" s="87" t="s">
        <v>81</v>
      </c>
      <c r="D124" s="88" t="s">
        <v>85</v>
      </c>
      <c r="E124" s="89" t="s">
        <v>237</v>
      </c>
      <c r="F124" s="90" t="s">
        <v>253</v>
      </c>
      <c r="G124" s="97"/>
      <c r="H124" s="397">
        <f>H125</f>
        <v>50</v>
      </c>
      <c r="I124" s="412">
        <v>0</v>
      </c>
      <c r="J124" s="418"/>
    </row>
    <row r="125" spans="1:10" ht="24">
      <c r="A125" s="166" t="s">
        <v>117</v>
      </c>
      <c r="B125" s="86" t="s">
        <v>85</v>
      </c>
      <c r="C125" s="87" t="s">
        <v>81</v>
      </c>
      <c r="D125" s="88" t="s">
        <v>85</v>
      </c>
      <c r="E125" s="89" t="s">
        <v>237</v>
      </c>
      <c r="F125" s="90" t="s">
        <v>253</v>
      </c>
      <c r="G125" s="97" t="s">
        <v>116</v>
      </c>
      <c r="H125" s="397">
        <v>50</v>
      </c>
      <c r="I125" s="412">
        <v>0</v>
      </c>
      <c r="J125" s="418">
        <v>0</v>
      </c>
    </row>
    <row r="126" spans="1:10" ht="22.5">
      <c r="A126" s="120" t="s">
        <v>164</v>
      </c>
      <c r="B126" s="86" t="s">
        <v>85</v>
      </c>
      <c r="C126" s="87" t="s">
        <v>81</v>
      </c>
      <c r="D126" s="88" t="s">
        <v>85</v>
      </c>
      <c r="E126" s="89" t="s">
        <v>237</v>
      </c>
      <c r="F126" s="90" t="s">
        <v>254</v>
      </c>
      <c r="G126" s="97"/>
      <c r="H126" s="397">
        <f>H127</f>
        <v>200</v>
      </c>
      <c r="I126" s="412">
        <v>0</v>
      </c>
      <c r="J126" s="418">
        <v>0</v>
      </c>
    </row>
    <row r="127" spans="1:10" ht="24">
      <c r="A127" s="166" t="s">
        <v>117</v>
      </c>
      <c r="B127" s="86" t="s">
        <v>85</v>
      </c>
      <c r="C127" s="87" t="s">
        <v>81</v>
      </c>
      <c r="D127" s="88" t="s">
        <v>85</v>
      </c>
      <c r="E127" s="89" t="s">
        <v>237</v>
      </c>
      <c r="F127" s="90" t="s">
        <v>254</v>
      </c>
      <c r="G127" s="97" t="s">
        <v>116</v>
      </c>
      <c r="H127" s="397">
        <v>200</v>
      </c>
      <c r="I127" s="412">
        <v>0</v>
      </c>
      <c r="J127" s="418">
        <v>0</v>
      </c>
    </row>
    <row r="128" spans="1:10" ht="24">
      <c r="A128" s="93" t="s">
        <v>198</v>
      </c>
      <c r="B128" s="86" t="s">
        <v>85</v>
      </c>
      <c r="C128" s="87" t="s">
        <v>81</v>
      </c>
      <c r="D128" s="88" t="s">
        <v>85</v>
      </c>
      <c r="E128" s="89" t="s">
        <v>237</v>
      </c>
      <c r="F128" s="90" t="s">
        <v>255</v>
      </c>
      <c r="G128" s="97"/>
      <c r="H128" s="397">
        <f>H129</f>
        <v>232.6</v>
      </c>
      <c r="I128" s="412">
        <v>0</v>
      </c>
      <c r="J128" s="418">
        <v>0</v>
      </c>
    </row>
    <row r="129" spans="1:10" ht="38.25">
      <c r="A129" s="203" t="s">
        <v>199</v>
      </c>
      <c r="B129" s="86" t="s">
        <v>85</v>
      </c>
      <c r="C129" s="87" t="s">
        <v>81</v>
      </c>
      <c r="D129" s="88" t="s">
        <v>85</v>
      </c>
      <c r="E129" s="89" t="s">
        <v>237</v>
      </c>
      <c r="F129" s="90" t="s">
        <v>255</v>
      </c>
      <c r="G129" s="97" t="s">
        <v>116</v>
      </c>
      <c r="H129" s="397">
        <v>232.6</v>
      </c>
      <c r="I129" s="412">
        <v>0</v>
      </c>
      <c r="J129" s="418">
        <v>0</v>
      </c>
    </row>
    <row r="130" spans="1:10" ht="14.25">
      <c r="A130" s="134" t="s">
        <v>70</v>
      </c>
      <c r="B130" s="134" t="s">
        <v>87</v>
      </c>
      <c r="C130" s="135"/>
      <c r="D130" s="136"/>
      <c r="E130" s="137"/>
      <c r="F130" s="145"/>
      <c r="G130" s="137"/>
      <c r="H130" s="405">
        <f>H131</f>
        <v>15</v>
      </c>
      <c r="I130" s="416">
        <v>0</v>
      </c>
      <c r="J130" s="420">
        <v>0</v>
      </c>
    </row>
    <row r="131" spans="1:10" ht="12">
      <c r="A131" s="104" t="s">
        <v>102</v>
      </c>
      <c r="B131" s="104" t="s">
        <v>87</v>
      </c>
      <c r="C131" s="105" t="s">
        <v>85</v>
      </c>
      <c r="D131" s="121"/>
      <c r="E131" s="97"/>
      <c r="F131" s="90"/>
      <c r="G131" s="97"/>
      <c r="H131" s="396">
        <f>H132</f>
        <v>15</v>
      </c>
      <c r="I131" s="412">
        <v>0</v>
      </c>
      <c r="J131" s="418">
        <v>0</v>
      </c>
    </row>
    <row r="132" spans="1:10" ht="12.75">
      <c r="A132" s="77" t="s">
        <v>59</v>
      </c>
      <c r="B132" s="95" t="s">
        <v>87</v>
      </c>
      <c r="C132" s="95" t="s">
        <v>85</v>
      </c>
      <c r="D132" s="80" t="s">
        <v>173</v>
      </c>
      <c r="E132" s="81"/>
      <c r="F132" s="82"/>
      <c r="G132" s="123"/>
      <c r="H132" s="396">
        <f>H133</f>
        <v>15</v>
      </c>
      <c r="I132" s="412">
        <v>0</v>
      </c>
      <c r="J132" s="418">
        <v>0</v>
      </c>
    </row>
    <row r="133" spans="1:10" ht="38.25">
      <c r="A133" s="77" t="s">
        <v>165</v>
      </c>
      <c r="B133" s="95" t="s">
        <v>87</v>
      </c>
      <c r="C133" s="95" t="s">
        <v>85</v>
      </c>
      <c r="D133" s="80" t="s">
        <v>173</v>
      </c>
      <c r="E133" s="81"/>
      <c r="F133" s="82"/>
      <c r="G133" s="123"/>
      <c r="H133" s="396">
        <f>H136</f>
        <v>15</v>
      </c>
      <c r="I133" s="412">
        <v>0</v>
      </c>
      <c r="J133" s="418">
        <v>0</v>
      </c>
    </row>
    <row r="134" spans="1:10" ht="38.25">
      <c r="A134" s="152" t="s">
        <v>15</v>
      </c>
      <c r="B134" s="95" t="s">
        <v>87</v>
      </c>
      <c r="C134" s="95" t="s">
        <v>85</v>
      </c>
      <c r="D134" s="80" t="s">
        <v>173</v>
      </c>
      <c r="E134" s="81" t="s">
        <v>205</v>
      </c>
      <c r="F134" s="82"/>
      <c r="G134" s="123"/>
      <c r="H134" s="396">
        <f>H135</f>
        <v>15</v>
      </c>
      <c r="I134" s="412">
        <v>0</v>
      </c>
      <c r="J134" s="418">
        <v>0</v>
      </c>
    </row>
    <row r="135" spans="1:10" ht="12">
      <c r="A135" s="171" t="s">
        <v>200</v>
      </c>
      <c r="B135" s="99" t="s">
        <v>87</v>
      </c>
      <c r="C135" s="99" t="s">
        <v>85</v>
      </c>
      <c r="D135" s="88" t="s">
        <v>173</v>
      </c>
      <c r="E135" s="89" t="s">
        <v>205</v>
      </c>
      <c r="F135" s="90" t="s">
        <v>229</v>
      </c>
      <c r="G135" s="124"/>
      <c r="H135" s="397">
        <f>H136</f>
        <v>15</v>
      </c>
      <c r="I135" s="412">
        <v>0</v>
      </c>
      <c r="J135" s="418">
        <v>0</v>
      </c>
    </row>
    <row r="136" spans="1:10" ht="24">
      <c r="A136" s="93" t="s">
        <v>117</v>
      </c>
      <c r="B136" s="99" t="s">
        <v>87</v>
      </c>
      <c r="C136" s="99" t="s">
        <v>85</v>
      </c>
      <c r="D136" s="88" t="s">
        <v>173</v>
      </c>
      <c r="E136" s="89" t="s">
        <v>205</v>
      </c>
      <c r="F136" s="90" t="s">
        <v>229</v>
      </c>
      <c r="G136" s="109">
        <v>240</v>
      </c>
      <c r="H136" s="397">
        <v>15</v>
      </c>
      <c r="I136" s="412">
        <v>0</v>
      </c>
      <c r="J136" s="418">
        <v>0</v>
      </c>
    </row>
    <row r="137" spans="1:10" ht="14.25">
      <c r="A137" s="134" t="s">
        <v>71</v>
      </c>
      <c r="B137" s="134" t="s">
        <v>88</v>
      </c>
      <c r="C137" s="135"/>
      <c r="D137" s="136"/>
      <c r="E137" s="137"/>
      <c r="F137" s="145"/>
      <c r="G137" s="137"/>
      <c r="H137" s="405">
        <f>H138</f>
        <v>3125.5</v>
      </c>
      <c r="I137" s="422">
        <f>I138</f>
        <v>557.7</v>
      </c>
      <c r="J137" s="423">
        <f aca="true" t="shared" si="5" ref="J137:J143">I137/H137*100</f>
        <v>17.843545032794754</v>
      </c>
    </row>
    <row r="138" spans="1:10" ht="12">
      <c r="A138" s="104" t="s">
        <v>89</v>
      </c>
      <c r="B138" s="104" t="s">
        <v>88</v>
      </c>
      <c r="C138" s="105" t="s">
        <v>80</v>
      </c>
      <c r="D138" s="121"/>
      <c r="E138" s="97"/>
      <c r="F138" s="90"/>
      <c r="G138" s="97"/>
      <c r="H138" s="396">
        <f>H139</f>
        <v>3125.5</v>
      </c>
      <c r="I138" s="415">
        <f>I139</f>
        <v>557.7</v>
      </c>
      <c r="J138" s="419">
        <f t="shared" si="5"/>
        <v>17.843545032794754</v>
      </c>
    </row>
    <row r="139" spans="1:11" s="15" customFormat="1" ht="26.25" customHeight="1">
      <c r="A139" s="147" t="s">
        <v>201</v>
      </c>
      <c r="B139" s="78" t="s">
        <v>88</v>
      </c>
      <c r="C139" s="79" t="s">
        <v>80</v>
      </c>
      <c r="D139" s="80" t="s">
        <v>87</v>
      </c>
      <c r="E139" s="81"/>
      <c r="F139" s="82"/>
      <c r="G139" s="83"/>
      <c r="H139" s="393">
        <f>H140+H151</f>
        <v>3125.5</v>
      </c>
      <c r="I139" s="415">
        <f>I140</f>
        <v>557.7</v>
      </c>
      <c r="J139" s="419">
        <f t="shared" si="5"/>
        <v>17.843545032794754</v>
      </c>
      <c r="K139" s="13"/>
    </row>
    <row r="140" spans="1:10" ht="28.5" customHeight="1">
      <c r="A140" s="172" t="s">
        <v>202</v>
      </c>
      <c r="B140" s="95" t="s">
        <v>88</v>
      </c>
      <c r="C140" s="95" t="s">
        <v>80</v>
      </c>
      <c r="D140" s="80" t="s">
        <v>87</v>
      </c>
      <c r="E140" s="81" t="s">
        <v>205</v>
      </c>
      <c r="F140" s="82"/>
      <c r="G140" s="123"/>
      <c r="H140" s="396">
        <f>H141+H147+H149</f>
        <v>2960.7</v>
      </c>
      <c r="I140" s="415">
        <f>I141</f>
        <v>557.7</v>
      </c>
      <c r="J140" s="419">
        <f t="shared" si="5"/>
        <v>18.836761576654173</v>
      </c>
    </row>
    <row r="141" spans="1:10" ht="23.25" customHeight="1">
      <c r="A141" s="174" t="s">
        <v>203</v>
      </c>
      <c r="B141" s="99" t="s">
        <v>88</v>
      </c>
      <c r="C141" s="99" t="s">
        <v>80</v>
      </c>
      <c r="D141" s="88" t="s">
        <v>87</v>
      </c>
      <c r="E141" s="89" t="s">
        <v>205</v>
      </c>
      <c r="F141" s="90" t="s">
        <v>256</v>
      </c>
      <c r="G141" s="124"/>
      <c r="H141" s="397">
        <f>H142+H143+H144</f>
        <v>2840.7</v>
      </c>
      <c r="I141" s="412">
        <f>I142+I143</f>
        <v>557.7</v>
      </c>
      <c r="J141" s="418">
        <f t="shared" si="5"/>
        <v>19.63248495089239</v>
      </c>
    </row>
    <row r="142" spans="1:10" ht="15" customHeight="1">
      <c r="A142" s="148" t="s">
        <v>204</v>
      </c>
      <c r="B142" s="99" t="s">
        <v>88</v>
      </c>
      <c r="C142" s="99" t="s">
        <v>80</v>
      </c>
      <c r="D142" s="88" t="s">
        <v>87</v>
      </c>
      <c r="E142" s="89" t="s">
        <v>205</v>
      </c>
      <c r="F142" s="90" t="s">
        <v>256</v>
      </c>
      <c r="G142" s="124" t="s">
        <v>126</v>
      </c>
      <c r="H142" s="397">
        <v>1887.9</v>
      </c>
      <c r="I142" s="412">
        <v>313.3</v>
      </c>
      <c r="J142" s="418">
        <f t="shared" si="5"/>
        <v>16.595158641877216</v>
      </c>
    </row>
    <row r="143" spans="1:10" ht="25.5" customHeight="1">
      <c r="A143" s="93" t="s">
        <v>117</v>
      </c>
      <c r="B143" s="99" t="s">
        <v>88</v>
      </c>
      <c r="C143" s="99" t="s">
        <v>80</v>
      </c>
      <c r="D143" s="88" t="s">
        <v>87</v>
      </c>
      <c r="E143" s="89" t="s">
        <v>205</v>
      </c>
      <c r="F143" s="90" t="s">
        <v>256</v>
      </c>
      <c r="G143" s="124" t="s">
        <v>116</v>
      </c>
      <c r="H143" s="397">
        <v>950.3</v>
      </c>
      <c r="I143" s="412">
        <v>244.4</v>
      </c>
      <c r="J143" s="418">
        <f t="shared" si="5"/>
        <v>25.718194254445965</v>
      </c>
    </row>
    <row r="144" spans="1:11" ht="19.5" customHeight="1">
      <c r="A144" s="93" t="s">
        <v>118</v>
      </c>
      <c r="B144" s="99" t="s">
        <v>88</v>
      </c>
      <c r="C144" s="99" t="s">
        <v>80</v>
      </c>
      <c r="D144" s="88" t="s">
        <v>87</v>
      </c>
      <c r="E144" s="89" t="s">
        <v>205</v>
      </c>
      <c r="F144" s="90" t="s">
        <v>256</v>
      </c>
      <c r="G144" s="109">
        <v>850</v>
      </c>
      <c r="H144" s="397">
        <v>2.5</v>
      </c>
      <c r="I144" s="412">
        <v>0</v>
      </c>
      <c r="J144" s="418">
        <v>0</v>
      </c>
      <c r="K144" s="164"/>
    </row>
    <row r="145" spans="9:10" ht="0.75" customHeight="1" hidden="1">
      <c r="I145" s="412"/>
      <c r="J145" s="418"/>
    </row>
    <row r="146" spans="9:10" ht="11.25" hidden="1">
      <c r="I146" s="412"/>
      <c r="J146" s="418"/>
    </row>
    <row r="147" spans="1:10" ht="15.75" customHeight="1">
      <c r="A147" s="93" t="s">
        <v>207</v>
      </c>
      <c r="B147" s="99" t="s">
        <v>88</v>
      </c>
      <c r="C147" s="173" t="s">
        <v>80</v>
      </c>
      <c r="D147" s="88" t="s">
        <v>87</v>
      </c>
      <c r="E147" s="89" t="s">
        <v>205</v>
      </c>
      <c r="F147" s="90" t="s">
        <v>252</v>
      </c>
      <c r="G147" s="118"/>
      <c r="H147" s="408">
        <v>20</v>
      </c>
      <c r="I147" s="412">
        <v>0</v>
      </c>
      <c r="J147" s="418">
        <v>0</v>
      </c>
    </row>
    <row r="148" spans="1:10" ht="24.75" customHeight="1">
      <c r="A148" s="93" t="s">
        <v>117</v>
      </c>
      <c r="B148" s="99" t="s">
        <v>88</v>
      </c>
      <c r="C148" s="173" t="s">
        <v>80</v>
      </c>
      <c r="D148" s="88" t="s">
        <v>87</v>
      </c>
      <c r="E148" s="89" t="s">
        <v>205</v>
      </c>
      <c r="F148" s="90" t="s">
        <v>252</v>
      </c>
      <c r="G148" s="118">
        <v>240</v>
      </c>
      <c r="H148" s="408">
        <v>20</v>
      </c>
      <c r="I148" s="412">
        <v>0</v>
      </c>
      <c r="J148" s="418">
        <v>0</v>
      </c>
    </row>
    <row r="149" spans="1:10" ht="15.75" customHeight="1">
      <c r="A149" s="93" t="s">
        <v>208</v>
      </c>
      <c r="B149" s="99" t="s">
        <v>88</v>
      </c>
      <c r="C149" s="173" t="s">
        <v>80</v>
      </c>
      <c r="D149" s="88" t="s">
        <v>87</v>
      </c>
      <c r="E149" s="89" t="s">
        <v>205</v>
      </c>
      <c r="F149" s="90" t="s">
        <v>258</v>
      </c>
      <c r="G149" s="118"/>
      <c r="H149" s="408">
        <v>100</v>
      </c>
      <c r="I149" s="412">
        <v>0</v>
      </c>
      <c r="J149" s="418">
        <v>0</v>
      </c>
    </row>
    <row r="150" spans="1:10" ht="25.5" customHeight="1">
      <c r="A150" s="93" t="s">
        <v>117</v>
      </c>
      <c r="B150" s="99" t="s">
        <v>88</v>
      </c>
      <c r="C150" s="173" t="s">
        <v>80</v>
      </c>
      <c r="D150" s="88" t="s">
        <v>87</v>
      </c>
      <c r="E150" s="89" t="s">
        <v>205</v>
      </c>
      <c r="F150" s="90" t="s">
        <v>258</v>
      </c>
      <c r="G150" s="118">
        <v>240</v>
      </c>
      <c r="H150" s="408">
        <v>100</v>
      </c>
      <c r="I150" s="412">
        <v>0</v>
      </c>
      <c r="J150" s="418">
        <v>0</v>
      </c>
    </row>
    <row r="151" spans="1:10" ht="41.25" customHeight="1">
      <c r="A151" s="245" t="s">
        <v>257</v>
      </c>
      <c r="B151" s="95" t="s">
        <v>88</v>
      </c>
      <c r="C151" s="246" t="s">
        <v>80</v>
      </c>
      <c r="D151" s="80" t="s">
        <v>87</v>
      </c>
      <c r="E151" s="81" t="s">
        <v>106</v>
      </c>
      <c r="F151" s="82"/>
      <c r="G151" s="244"/>
      <c r="H151" s="396">
        <f>H152</f>
        <v>164.8</v>
      </c>
      <c r="I151" s="412">
        <v>0</v>
      </c>
      <c r="J151" s="418">
        <v>0</v>
      </c>
    </row>
    <row r="152" spans="1:10" ht="33" customHeight="1">
      <c r="A152" s="93" t="s">
        <v>16</v>
      </c>
      <c r="B152" s="99" t="s">
        <v>88</v>
      </c>
      <c r="C152" s="173" t="s">
        <v>80</v>
      </c>
      <c r="D152" s="88" t="s">
        <v>87</v>
      </c>
      <c r="E152" s="89" t="s">
        <v>106</v>
      </c>
      <c r="F152" s="90" t="s">
        <v>206</v>
      </c>
      <c r="G152" s="118"/>
      <c r="H152" s="409">
        <v>164.8</v>
      </c>
      <c r="I152" s="412">
        <v>0</v>
      </c>
      <c r="J152" s="418">
        <v>0</v>
      </c>
    </row>
    <row r="153" spans="1:10" ht="21" customHeight="1">
      <c r="A153" s="148" t="s">
        <v>204</v>
      </c>
      <c r="B153" s="99" t="s">
        <v>88</v>
      </c>
      <c r="C153" s="173" t="s">
        <v>80</v>
      </c>
      <c r="D153" s="88" t="s">
        <v>87</v>
      </c>
      <c r="E153" s="89" t="s">
        <v>106</v>
      </c>
      <c r="F153" s="90" t="s">
        <v>206</v>
      </c>
      <c r="G153" s="118">
        <v>100</v>
      </c>
      <c r="H153" s="409">
        <v>164.8</v>
      </c>
      <c r="I153" s="412">
        <v>0</v>
      </c>
      <c r="J153" s="418">
        <v>0</v>
      </c>
    </row>
    <row r="154" spans="1:10" ht="14.25">
      <c r="A154" s="175" t="s">
        <v>127</v>
      </c>
      <c r="B154" s="176" t="s">
        <v>98</v>
      </c>
      <c r="C154" s="177"/>
      <c r="D154" s="136"/>
      <c r="E154" s="137"/>
      <c r="F154" s="145"/>
      <c r="G154" s="178" t="s">
        <v>128</v>
      </c>
      <c r="H154" s="405">
        <f aca="true" t="shared" si="6" ref="H154:J158">H155</f>
        <v>276.3</v>
      </c>
      <c r="I154" s="422">
        <f t="shared" si="6"/>
        <v>69.1</v>
      </c>
      <c r="J154" s="423">
        <f t="shared" si="6"/>
        <v>25.009048136083962</v>
      </c>
    </row>
    <row r="155" spans="1:10" ht="12">
      <c r="A155" s="104" t="s">
        <v>129</v>
      </c>
      <c r="B155" s="104" t="s">
        <v>98</v>
      </c>
      <c r="C155" s="105" t="s">
        <v>80</v>
      </c>
      <c r="D155" s="121"/>
      <c r="E155" s="97"/>
      <c r="F155" s="122"/>
      <c r="G155" s="97"/>
      <c r="H155" s="393">
        <f t="shared" si="6"/>
        <v>276.3</v>
      </c>
      <c r="I155" s="415">
        <f t="shared" si="6"/>
        <v>69.1</v>
      </c>
      <c r="J155" s="419">
        <f t="shared" si="6"/>
        <v>25.009048136083962</v>
      </c>
    </row>
    <row r="156" spans="1:10" ht="12.75">
      <c r="A156" s="77" t="s">
        <v>130</v>
      </c>
      <c r="B156" s="78" t="s">
        <v>98</v>
      </c>
      <c r="C156" s="79" t="s">
        <v>80</v>
      </c>
      <c r="D156" s="80" t="s">
        <v>131</v>
      </c>
      <c r="E156" s="81"/>
      <c r="F156" s="82"/>
      <c r="G156" s="83"/>
      <c r="H156" s="393">
        <f t="shared" si="6"/>
        <v>276.3</v>
      </c>
      <c r="I156" s="415">
        <f t="shared" si="6"/>
        <v>69.1</v>
      </c>
      <c r="J156" s="419">
        <f t="shared" si="6"/>
        <v>25.009048136083962</v>
      </c>
    </row>
    <row r="157" spans="1:10" ht="12.75">
      <c r="A157" s="77" t="s">
        <v>132</v>
      </c>
      <c r="B157" s="247" t="s">
        <v>98</v>
      </c>
      <c r="C157" s="129" t="s">
        <v>80</v>
      </c>
      <c r="D157" s="129" t="s">
        <v>131</v>
      </c>
      <c r="E157" s="83" t="s">
        <v>205</v>
      </c>
      <c r="F157" s="130"/>
      <c r="G157" s="83"/>
      <c r="H157" s="393">
        <f t="shared" si="6"/>
        <v>276.3</v>
      </c>
      <c r="I157" s="415">
        <f t="shared" si="6"/>
        <v>69.1</v>
      </c>
      <c r="J157" s="419">
        <f t="shared" si="6"/>
        <v>25.009048136083962</v>
      </c>
    </row>
    <row r="158" spans="1:10" ht="38.25" customHeight="1">
      <c r="A158" s="112" t="s">
        <v>133</v>
      </c>
      <c r="B158" s="125" t="s">
        <v>98</v>
      </c>
      <c r="C158" s="121" t="s">
        <v>80</v>
      </c>
      <c r="D158" s="121" t="s">
        <v>131</v>
      </c>
      <c r="E158" s="97" t="s">
        <v>205</v>
      </c>
      <c r="F158" s="122" t="s">
        <v>259</v>
      </c>
      <c r="G158" s="97"/>
      <c r="H158" s="394">
        <f t="shared" si="6"/>
        <v>276.3</v>
      </c>
      <c r="I158" s="412">
        <f t="shared" si="6"/>
        <v>69.1</v>
      </c>
      <c r="J158" s="418">
        <f t="shared" si="6"/>
        <v>25.009048136083962</v>
      </c>
    </row>
    <row r="159" spans="1:10" ht="19.5" customHeight="1">
      <c r="A159" s="112" t="s">
        <v>134</v>
      </c>
      <c r="B159" s="125" t="s">
        <v>98</v>
      </c>
      <c r="C159" s="121" t="s">
        <v>80</v>
      </c>
      <c r="D159" s="121" t="s">
        <v>131</v>
      </c>
      <c r="E159" s="97" t="s">
        <v>205</v>
      </c>
      <c r="F159" s="122" t="s">
        <v>259</v>
      </c>
      <c r="G159" s="97" t="s">
        <v>135</v>
      </c>
      <c r="H159" s="394">
        <v>276.3</v>
      </c>
      <c r="I159" s="412">
        <v>69.1</v>
      </c>
      <c r="J159" s="418">
        <f>I159/H159*100</f>
        <v>25.009048136083962</v>
      </c>
    </row>
    <row r="160" spans="1:10" ht="15.75">
      <c r="A160" s="167" t="s">
        <v>166</v>
      </c>
      <c r="B160" s="168" t="s">
        <v>63</v>
      </c>
      <c r="C160" s="169"/>
      <c r="D160" s="169"/>
      <c r="E160" s="159"/>
      <c r="F160" s="170"/>
      <c r="G160" s="159"/>
      <c r="H160" s="392">
        <f>H161</f>
        <v>29.7</v>
      </c>
      <c r="I160" s="422">
        <f>I161</f>
        <v>6.4</v>
      </c>
      <c r="J160" s="423">
        <f>J161</f>
        <v>21.54882154882155</v>
      </c>
    </row>
    <row r="161" spans="1:10" s="76" customFormat="1" ht="12.75">
      <c r="A161" s="126" t="s">
        <v>166</v>
      </c>
      <c r="B161" s="248" t="s">
        <v>63</v>
      </c>
      <c r="C161" s="249" t="s">
        <v>80</v>
      </c>
      <c r="D161" s="249"/>
      <c r="E161" s="250"/>
      <c r="F161" s="251"/>
      <c r="G161" s="250"/>
      <c r="H161" s="410">
        <f>H163</f>
        <v>29.7</v>
      </c>
      <c r="I161" s="415">
        <f aca="true" t="shared" si="7" ref="I161:J164">I162</f>
        <v>6.4</v>
      </c>
      <c r="J161" s="419">
        <f t="shared" si="7"/>
        <v>21.54882154882155</v>
      </c>
    </row>
    <row r="162" spans="1:10" ht="12.75">
      <c r="A162" s="77" t="s">
        <v>167</v>
      </c>
      <c r="B162" s="247" t="s">
        <v>63</v>
      </c>
      <c r="C162" s="129" t="s">
        <v>80</v>
      </c>
      <c r="D162" s="129" t="s">
        <v>168</v>
      </c>
      <c r="E162" s="83"/>
      <c r="F162" s="130"/>
      <c r="G162" s="83"/>
      <c r="H162" s="393">
        <f>H163</f>
        <v>29.7</v>
      </c>
      <c r="I162" s="415">
        <f t="shared" si="7"/>
        <v>6.4</v>
      </c>
      <c r="J162" s="419">
        <f t="shared" si="7"/>
        <v>21.54882154882155</v>
      </c>
    </row>
    <row r="163" spans="1:10" ht="25.5">
      <c r="A163" s="112" t="s">
        <v>169</v>
      </c>
      <c r="B163" s="125" t="s">
        <v>63</v>
      </c>
      <c r="C163" s="121" t="s">
        <v>80</v>
      </c>
      <c r="D163" s="121" t="s">
        <v>168</v>
      </c>
      <c r="E163" s="97" t="s">
        <v>205</v>
      </c>
      <c r="F163" s="122"/>
      <c r="G163" s="97"/>
      <c r="H163" s="394">
        <f>H164</f>
        <v>29.7</v>
      </c>
      <c r="I163" s="412">
        <f t="shared" si="7"/>
        <v>6.4</v>
      </c>
      <c r="J163" s="418">
        <f t="shared" si="7"/>
        <v>21.54882154882155</v>
      </c>
    </row>
    <row r="164" spans="1:10" ht="30" customHeight="1">
      <c r="A164" s="108" t="s">
        <v>170</v>
      </c>
      <c r="B164" s="125" t="s">
        <v>63</v>
      </c>
      <c r="C164" s="121" t="s">
        <v>80</v>
      </c>
      <c r="D164" s="121" t="s">
        <v>168</v>
      </c>
      <c r="E164" s="97" t="s">
        <v>205</v>
      </c>
      <c r="F164" s="122" t="s">
        <v>260</v>
      </c>
      <c r="G164" s="97"/>
      <c r="H164" s="394">
        <f>H165</f>
        <v>29.7</v>
      </c>
      <c r="I164" s="412">
        <f t="shared" si="7"/>
        <v>6.4</v>
      </c>
      <c r="J164" s="418">
        <f t="shared" si="7"/>
        <v>21.54882154882155</v>
      </c>
    </row>
    <row r="165" spans="1:10" ht="11.25">
      <c r="A165" s="108" t="s">
        <v>171</v>
      </c>
      <c r="B165" s="125" t="s">
        <v>63</v>
      </c>
      <c r="C165" s="121" t="s">
        <v>80</v>
      </c>
      <c r="D165" s="121" t="s">
        <v>168</v>
      </c>
      <c r="E165" s="97" t="s">
        <v>205</v>
      </c>
      <c r="F165" s="122" t="s">
        <v>260</v>
      </c>
      <c r="G165" s="97" t="s">
        <v>172</v>
      </c>
      <c r="H165" s="394">
        <v>29.7</v>
      </c>
      <c r="I165" s="412">
        <v>6.4</v>
      </c>
      <c r="J165" s="418">
        <f>I165/H165*100</f>
        <v>21.54882154882155</v>
      </c>
    </row>
    <row r="166" spans="1:10" s="57" customFormat="1" ht="15">
      <c r="A166" s="77" t="s">
        <v>142</v>
      </c>
      <c r="B166" s="127"/>
      <c r="C166" s="128"/>
      <c r="D166" s="129"/>
      <c r="E166" s="83"/>
      <c r="F166" s="130"/>
      <c r="G166" s="131"/>
      <c r="H166" s="411">
        <f>H11+H75+H82+H95+H100+H130+H137+H154+H160</f>
        <v>11635.8</v>
      </c>
      <c r="I166" s="430">
        <f>I11+I75+I82+I95+I100+I130+I137+I154+I160</f>
        <v>1821.5</v>
      </c>
      <c r="J166" s="431">
        <f>I166/H166*100</f>
        <v>15.65427387889101</v>
      </c>
    </row>
    <row r="167" spans="1:8" ht="11.25">
      <c r="A167" s="132"/>
      <c r="B167" s="133"/>
      <c r="C167" s="133"/>
      <c r="D167" s="133"/>
      <c r="E167" s="133"/>
      <c r="F167" s="133"/>
      <c r="G167" s="133"/>
      <c r="H167" s="235"/>
    </row>
    <row r="168" spans="1:8" ht="11.25">
      <c r="A168" s="132"/>
      <c r="B168" s="133"/>
      <c r="C168" s="133"/>
      <c r="D168" s="133"/>
      <c r="E168" s="133"/>
      <c r="F168" s="133"/>
      <c r="G168" s="133"/>
      <c r="H168" s="235"/>
    </row>
    <row r="169" spans="1:8" ht="11.25">
      <c r="A169" s="132"/>
      <c r="B169" s="133"/>
      <c r="C169" s="133"/>
      <c r="D169" s="133"/>
      <c r="E169" s="133"/>
      <c r="F169" s="133"/>
      <c r="G169" s="133"/>
      <c r="H169" s="235"/>
    </row>
    <row r="171" ht="11.25">
      <c r="I171" s="182"/>
    </row>
  </sheetData>
  <sheetProtection/>
  <mergeCells count="12">
    <mergeCell ref="A6:H6"/>
    <mergeCell ref="H9:H10"/>
    <mergeCell ref="D10:F10"/>
    <mergeCell ref="B9:G9"/>
    <mergeCell ref="C1:J1"/>
    <mergeCell ref="I9:I10"/>
    <mergeCell ref="J9:J10"/>
    <mergeCell ref="H8:J8"/>
    <mergeCell ref="A7:J7"/>
    <mergeCell ref="B3:J3"/>
    <mergeCell ref="B4:K4"/>
    <mergeCell ref="B2:J2"/>
  </mergeCells>
  <printOptions/>
  <pageMargins left="0.75" right="0.26" top="0.6" bottom="0.24" header="0.5" footer="0.5"/>
  <pageSetup horizontalDpi="600" verticalDpi="600" orientation="portrait" paperSize="9" scale="65" r:id="rId1"/>
  <ignoredErrors>
    <ignoredError sqref="B19:F19 G19:G20 E75:E77 H112 D109:F109 G109:G112 D46:G46 B100:C101 B29:D29 B11:G11 B20:D20 G24:G25 G27 B28:D28 B24:D27 E137:E138 F137:F138 E110:F110 G114:H114 G130:G131 F63 B109:C118 G137:G141 B75:D80 G116:G117 F75:F76 B46:C48 B142:C142 B63:C64 B144:C144 B66:C67 F130:F131 B130:C133 E130:E131 D130:D131 B136:C138 D137:D138" numberStoredAsText="1"/>
    <ignoredError sqref="H133" formula="1"/>
    <ignoredError sqref="G132:G133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175"/>
  <sheetViews>
    <sheetView zoomScalePageLayoutView="0" workbookViewId="0" topLeftCell="B1">
      <selection activeCell="N9" sqref="N9"/>
    </sheetView>
  </sheetViews>
  <sheetFormatPr defaultColWidth="9.140625" defaultRowHeight="12.75"/>
  <cols>
    <col min="1" max="1" width="3.7109375" style="6" hidden="1" customWidth="1"/>
    <col min="2" max="2" width="53.421875" style="1" customWidth="1"/>
    <col min="3" max="3" width="6.7109375" style="10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08" customWidth="1"/>
    <col min="11" max="11" width="9.8515625" style="1" customWidth="1"/>
    <col min="12" max="16384" width="9.140625" style="1" customWidth="1"/>
  </cols>
  <sheetData>
    <row r="1" spans="7:10" ht="12.75">
      <c r="G1" s="447" t="s">
        <v>297</v>
      </c>
      <c r="H1" s="447"/>
      <c r="I1" s="447"/>
      <c r="J1" s="438"/>
    </row>
    <row r="2" spans="4:10" ht="46.5" customHeight="1">
      <c r="D2" s="446" t="s">
        <v>298</v>
      </c>
      <c r="E2" s="446"/>
      <c r="F2" s="446"/>
      <c r="G2" s="446"/>
      <c r="H2" s="446"/>
      <c r="I2" s="446"/>
      <c r="J2" s="446"/>
    </row>
    <row r="3" spans="6:9" ht="12.75">
      <c r="F3" s="447" t="s">
        <v>319</v>
      </c>
      <c r="G3" s="447"/>
      <c r="H3" s="447"/>
      <c r="I3" s="447"/>
    </row>
    <row r="4" spans="1:10" ht="36.75" customHeight="1">
      <c r="A4" s="460" t="s">
        <v>299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9" ht="15.75">
      <c r="A5" s="448" t="s">
        <v>300</v>
      </c>
      <c r="B5" s="448"/>
      <c r="C5" s="448"/>
      <c r="D5" s="448"/>
      <c r="E5" s="448"/>
      <c r="F5" s="448"/>
      <c r="G5" s="448"/>
      <c r="H5" s="448"/>
      <c r="I5" s="448"/>
    </row>
    <row r="6" ht="12.75">
      <c r="I6" s="7" t="s">
        <v>92</v>
      </c>
    </row>
    <row r="7" spans="1:12" ht="19.5" customHeight="1">
      <c r="A7" s="455" t="s">
        <v>77</v>
      </c>
      <c r="B7" s="2" t="s">
        <v>94</v>
      </c>
      <c r="C7" s="456" t="s">
        <v>91</v>
      </c>
      <c r="D7" s="449" t="s">
        <v>144</v>
      </c>
      <c r="E7" s="450"/>
      <c r="F7" s="450"/>
      <c r="G7" s="450"/>
      <c r="H7" s="450"/>
      <c r="I7" s="451"/>
      <c r="J7" s="452" t="s">
        <v>143</v>
      </c>
      <c r="K7" s="458" t="s">
        <v>301</v>
      </c>
      <c r="L7" s="458" t="s">
        <v>281</v>
      </c>
    </row>
    <row r="8" spans="1:12" ht="51" customHeight="1">
      <c r="A8" s="455"/>
      <c r="B8" s="3"/>
      <c r="C8" s="457"/>
      <c r="D8" s="58" t="s">
        <v>97</v>
      </c>
      <c r="E8" s="59" t="s">
        <v>96</v>
      </c>
      <c r="F8" s="454" t="s">
        <v>95</v>
      </c>
      <c r="G8" s="454"/>
      <c r="H8" s="454"/>
      <c r="I8" s="60" t="s">
        <v>145</v>
      </c>
      <c r="J8" s="453"/>
      <c r="K8" s="459"/>
      <c r="L8" s="459"/>
    </row>
    <row r="9" spans="1:12" ht="29.25" customHeight="1">
      <c r="A9" s="12"/>
      <c r="B9" s="74" t="s">
        <v>151</v>
      </c>
      <c r="C9" s="61" t="s">
        <v>93</v>
      </c>
      <c r="D9" s="45"/>
      <c r="E9" s="46"/>
      <c r="F9" s="47"/>
      <c r="G9" s="48"/>
      <c r="H9" s="53"/>
      <c r="I9" s="62"/>
      <c r="J9" s="209">
        <f>J10+J71+J78+J91+J98+J134+J141+J156+J162</f>
        <v>11436.3</v>
      </c>
      <c r="K9" s="366">
        <f>K10+K71+K78+K98+K134+K141+K156+K162</f>
        <v>1805.7</v>
      </c>
      <c r="L9" s="370">
        <f>K9/J9*100</f>
        <v>15.789197555153327</v>
      </c>
    </row>
    <row r="10" spans="2:12" ht="22.5" customHeight="1">
      <c r="B10" s="70" t="s">
        <v>79</v>
      </c>
      <c r="C10" s="63">
        <v>871</v>
      </c>
      <c r="D10" s="45" t="s">
        <v>80</v>
      </c>
      <c r="E10" s="46" t="s">
        <v>78</v>
      </c>
      <c r="F10" s="47"/>
      <c r="G10" s="48"/>
      <c r="H10" s="53"/>
      <c r="I10" s="51"/>
      <c r="J10" s="209">
        <f>J16+J33+J38+J43</f>
        <v>5303.1</v>
      </c>
      <c r="K10" s="366">
        <f>K16+K33+K38+K43</f>
        <v>713.6</v>
      </c>
      <c r="L10" s="370">
        <f>K10/J10*100</f>
        <v>13.456280288887632</v>
      </c>
    </row>
    <row r="11" spans="2:12" ht="22.5" customHeight="1" hidden="1">
      <c r="B11" s="75" t="s">
        <v>90</v>
      </c>
      <c r="C11" s="67" t="s">
        <v>152</v>
      </c>
      <c r="D11" s="33" t="s">
        <v>80</v>
      </c>
      <c r="E11" s="34" t="s">
        <v>63</v>
      </c>
      <c r="F11" s="28"/>
      <c r="G11" s="29"/>
      <c r="H11" s="30"/>
      <c r="I11" s="31"/>
      <c r="J11" s="210">
        <f>J12</f>
        <v>0</v>
      </c>
      <c r="K11" s="365"/>
      <c r="L11" s="369"/>
    </row>
    <row r="12" spans="2:12" ht="22.5" customHeight="1" hidden="1">
      <c r="B12" s="35" t="s">
        <v>138</v>
      </c>
      <c r="C12" s="36" t="s">
        <v>152</v>
      </c>
      <c r="D12" s="36" t="s">
        <v>80</v>
      </c>
      <c r="E12" s="37" t="s">
        <v>63</v>
      </c>
      <c r="F12" s="38" t="s">
        <v>100</v>
      </c>
      <c r="G12" s="39"/>
      <c r="H12" s="40"/>
      <c r="I12" s="41"/>
      <c r="J12" s="211"/>
      <c r="K12" s="365"/>
      <c r="L12" s="369"/>
    </row>
    <row r="13" spans="2:12" ht="24.75" customHeight="1" hidden="1">
      <c r="B13" s="25" t="s">
        <v>139</v>
      </c>
      <c r="C13" s="9" t="s">
        <v>152</v>
      </c>
      <c r="D13" s="45" t="s">
        <v>80</v>
      </c>
      <c r="E13" s="46" t="s">
        <v>63</v>
      </c>
      <c r="F13" s="47" t="s">
        <v>100</v>
      </c>
      <c r="G13" s="48" t="s">
        <v>58</v>
      </c>
      <c r="H13" s="53"/>
      <c r="I13" s="54"/>
      <c r="J13" s="210"/>
      <c r="K13" s="365"/>
      <c r="L13" s="369"/>
    </row>
    <row r="14" spans="2:12" ht="24" customHeight="1" hidden="1">
      <c r="B14" s="55" t="s">
        <v>146</v>
      </c>
      <c r="C14" s="9" t="s">
        <v>152</v>
      </c>
      <c r="D14" s="26" t="s">
        <v>80</v>
      </c>
      <c r="E14" s="27" t="s">
        <v>63</v>
      </c>
      <c r="F14" s="28" t="s">
        <v>100</v>
      </c>
      <c r="G14" s="29" t="s">
        <v>58</v>
      </c>
      <c r="H14" s="30" t="s">
        <v>64</v>
      </c>
      <c r="I14" s="31"/>
      <c r="J14" s="210"/>
      <c r="K14" s="365"/>
      <c r="L14" s="369"/>
    </row>
    <row r="15" spans="2:12" ht="22.5" customHeight="1" hidden="1">
      <c r="B15" s="32" t="s">
        <v>117</v>
      </c>
      <c r="C15" s="65" t="s">
        <v>152</v>
      </c>
      <c r="D15" s="26" t="s">
        <v>80</v>
      </c>
      <c r="E15" s="27" t="s">
        <v>63</v>
      </c>
      <c r="F15" s="28" t="s">
        <v>100</v>
      </c>
      <c r="G15" s="29" t="s">
        <v>58</v>
      </c>
      <c r="H15" s="30" t="s">
        <v>64</v>
      </c>
      <c r="I15" s="31" t="s">
        <v>116</v>
      </c>
      <c r="J15" s="212"/>
      <c r="K15" s="365"/>
      <c r="L15" s="369"/>
    </row>
    <row r="16" spans="2:12" ht="36">
      <c r="B16" s="24" t="s">
        <v>83</v>
      </c>
      <c r="C16" s="64">
        <v>871</v>
      </c>
      <c r="D16" s="5" t="s">
        <v>80</v>
      </c>
      <c r="E16" s="5" t="s">
        <v>84</v>
      </c>
      <c r="F16" s="4"/>
      <c r="G16" s="4"/>
      <c r="H16" s="4"/>
      <c r="I16" s="4"/>
      <c r="J16" s="181">
        <f>J17+J27</f>
        <v>4561.900000000001</v>
      </c>
      <c r="K16" s="366">
        <f>K17+K27</f>
        <v>682.4</v>
      </c>
      <c r="L16" s="370">
        <f>K16/J16*100</f>
        <v>14.958679497577762</v>
      </c>
    </row>
    <row r="17" spans="2:12" ht="25.5">
      <c r="B17" s="77" t="s">
        <v>111</v>
      </c>
      <c r="C17" s="45">
        <v>871</v>
      </c>
      <c r="D17" s="78" t="s">
        <v>80</v>
      </c>
      <c r="E17" s="79" t="s">
        <v>84</v>
      </c>
      <c r="F17" s="80" t="s">
        <v>56</v>
      </c>
      <c r="G17" s="81"/>
      <c r="H17" s="82"/>
      <c r="I17" s="83"/>
      <c r="J17" s="213">
        <f>J18+J21</f>
        <v>4495.8</v>
      </c>
      <c r="K17" s="366">
        <f>K18+K21</f>
        <v>665.9</v>
      </c>
      <c r="L17" s="370">
        <f>K17/J17*100</f>
        <v>14.811601939588058</v>
      </c>
    </row>
    <row r="18" spans="2:12" ht="12.75">
      <c r="B18" s="77" t="s">
        <v>57</v>
      </c>
      <c r="C18" s="5">
        <v>871</v>
      </c>
      <c r="D18" s="94" t="s">
        <v>80</v>
      </c>
      <c r="E18" s="94" t="s">
        <v>84</v>
      </c>
      <c r="F18" s="80" t="s">
        <v>56</v>
      </c>
      <c r="G18" s="81" t="s">
        <v>205</v>
      </c>
      <c r="H18" s="90"/>
      <c r="I18" s="95"/>
      <c r="J18" s="214">
        <f aca="true" t="shared" si="0" ref="J18:L19">J19</f>
        <v>615.1</v>
      </c>
      <c r="K18" s="367">
        <f t="shared" si="0"/>
        <v>111.8</v>
      </c>
      <c r="L18" s="371">
        <f t="shared" si="0"/>
        <v>18.175906356689968</v>
      </c>
    </row>
    <row r="19" spans="2:12" ht="51">
      <c r="B19" s="96" t="s">
        <v>112</v>
      </c>
      <c r="C19" s="23">
        <v>871</v>
      </c>
      <c r="D19" s="86" t="s">
        <v>80</v>
      </c>
      <c r="E19" s="87" t="s">
        <v>84</v>
      </c>
      <c r="F19" s="88" t="s">
        <v>56</v>
      </c>
      <c r="G19" s="89" t="s">
        <v>205</v>
      </c>
      <c r="H19" s="90" t="s">
        <v>210</v>
      </c>
      <c r="I19" s="97"/>
      <c r="J19" s="215">
        <f t="shared" si="0"/>
        <v>615.1</v>
      </c>
      <c r="K19" s="368">
        <f t="shared" si="0"/>
        <v>111.8</v>
      </c>
      <c r="L19" s="372">
        <f t="shared" si="0"/>
        <v>18.175906356689968</v>
      </c>
    </row>
    <row r="20" spans="2:12" ht="24">
      <c r="B20" s="98" t="s">
        <v>114</v>
      </c>
      <c r="C20" s="66">
        <v>871</v>
      </c>
      <c r="D20" s="86" t="s">
        <v>80</v>
      </c>
      <c r="E20" s="87" t="s">
        <v>84</v>
      </c>
      <c r="F20" s="88" t="s">
        <v>56</v>
      </c>
      <c r="G20" s="89" t="s">
        <v>205</v>
      </c>
      <c r="H20" s="90" t="s">
        <v>210</v>
      </c>
      <c r="I20" s="91" t="s">
        <v>113</v>
      </c>
      <c r="J20" s="215">
        <v>615.1</v>
      </c>
      <c r="K20" s="368">
        <v>111.8</v>
      </c>
      <c r="L20" s="372">
        <f>K20/J20*100</f>
        <v>18.175906356689968</v>
      </c>
    </row>
    <row r="21" spans="2:12" ht="12.75">
      <c r="B21" s="77" t="s">
        <v>59</v>
      </c>
      <c r="C21" s="71">
        <v>871</v>
      </c>
      <c r="D21" s="94" t="s">
        <v>80</v>
      </c>
      <c r="E21" s="94" t="s">
        <v>84</v>
      </c>
      <c r="F21" s="80" t="s">
        <v>56</v>
      </c>
      <c r="G21" s="81" t="s">
        <v>106</v>
      </c>
      <c r="H21" s="82" t="s">
        <v>212</v>
      </c>
      <c r="I21" s="95"/>
      <c r="J21" s="214">
        <f>J22+J24</f>
        <v>3880.7</v>
      </c>
      <c r="K21" s="366">
        <f>K22+K24</f>
        <v>554.1</v>
      </c>
      <c r="L21" s="370">
        <f>K21/J21*100</f>
        <v>14.278351843739534</v>
      </c>
    </row>
    <row r="22" spans="2:12" ht="51">
      <c r="B22" s="96" t="s">
        <v>112</v>
      </c>
      <c r="C22" s="9">
        <v>871</v>
      </c>
      <c r="D22" s="99" t="s">
        <v>80</v>
      </c>
      <c r="E22" s="99" t="s">
        <v>84</v>
      </c>
      <c r="F22" s="88" t="s">
        <v>56</v>
      </c>
      <c r="G22" s="89" t="s">
        <v>106</v>
      </c>
      <c r="H22" s="90" t="s">
        <v>210</v>
      </c>
      <c r="I22" s="99"/>
      <c r="J22" s="214">
        <v>3242.7</v>
      </c>
      <c r="K22" s="366">
        <f>K23</f>
        <v>490.2</v>
      </c>
      <c r="L22" s="370">
        <f>L23</f>
        <v>15.117032102877232</v>
      </c>
    </row>
    <row r="23" spans="2:12" ht="24">
      <c r="B23" s="98" t="s">
        <v>114</v>
      </c>
      <c r="C23" s="9">
        <v>871</v>
      </c>
      <c r="D23" s="99" t="s">
        <v>80</v>
      </c>
      <c r="E23" s="99" t="s">
        <v>84</v>
      </c>
      <c r="F23" s="88" t="s">
        <v>56</v>
      </c>
      <c r="G23" s="89" t="s">
        <v>106</v>
      </c>
      <c r="H23" s="90" t="s">
        <v>210</v>
      </c>
      <c r="I23" s="99" t="s">
        <v>113</v>
      </c>
      <c r="J23" s="215">
        <v>3242.7</v>
      </c>
      <c r="K23" s="365">
        <v>490.2</v>
      </c>
      <c r="L23" s="369">
        <f>K23/J23*100</f>
        <v>15.117032102877232</v>
      </c>
    </row>
    <row r="24" spans="2:12" ht="51">
      <c r="B24" s="96" t="s">
        <v>115</v>
      </c>
      <c r="C24" s="9">
        <v>871</v>
      </c>
      <c r="D24" s="100" t="s">
        <v>80</v>
      </c>
      <c r="E24" s="100" t="s">
        <v>84</v>
      </c>
      <c r="F24" s="88" t="s">
        <v>56</v>
      </c>
      <c r="G24" s="89" t="s">
        <v>106</v>
      </c>
      <c r="H24" s="90" t="s">
        <v>211</v>
      </c>
      <c r="I24" s="101"/>
      <c r="J24" s="216">
        <f>J25+J26</f>
        <v>638</v>
      </c>
      <c r="K24" s="366">
        <f>K25</f>
        <v>63.9</v>
      </c>
      <c r="L24" s="370">
        <f>K24/J24*100</f>
        <v>10.015673981191222</v>
      </c>
    </row>
    <row r="25" spans="2:12" ht="24">
      <c r="B25" s="93" t="s">
        <v>117</v>
      </c>
      <c r="C25" s="9">
        <v>871</v>
      </c>
      <c r="D25" s="101" t="s">
        <v>80</v>
      </c>
      <c r="E25" s="101" t="s">
        <v>84</v>
      </c>
      <c r="F25" s="88" t="s">
        <v>56</v>
      </c>
      <c r="G25" s="89" t="s">
        <v>106</v>
      </c>
      <c r="H25" s="90" t="s">
        <v>211</v>
      </c>
      <c r="I25" s="99" t="s">
        <v>116</v>
      </c>
      <c r="J25" s="217">
        <v>608.9</v>
      </c>
      <c r="K25" s="365">
        <v>63.9</v>
      </c>
      <c r="L25" s="369">
        <f>K25/J25*100</f>
        <v>10.49433404499918</v>
      </c>
    </row>
    <row r="26" spans="2:12" ht="12.75">
      <c r="B26" s="93" t="s">
        <v>118</v>
      </c>
      <c r="C26" s="9">
        <v>871</v>
      </c>
      <c r="D26" s="101" t="s">
        <v>80</v>
      </c>
      <c r="E26" s="101" t="s">
        <v>84</v>
      </c>
      <c r="F26" s="88" t="s">
        <v>56</v>
      </c>
      <c r="G26" s="89" t="s">
        <v>106</v>
      </c>
      <c r="H26" s="90" t="s">
        <v>211</v>
      </c>
      <c r="I26" s="99" t="s">
        <v>104</v>
      </c>
      <c r="J26" s="217">
        <f>23.3+5.8</f>
        <v>29.1</v>
      </c>
      <c r="K26" s="365">
        <v>0</v>
      </c>
      <c r="L26" s="369">
        <v>0</v>
      </c>
    </row>
    <row r="27" spans="2:12" ht="12.75">
      <c r="B27" s="187" t="s">
        <v>101</v>
      </c>
      <c r="C27" s="11" t="s">
        <v>93</v>
      </c>
      <c r="D27" s="185" t="s">
        <v>80</v>
      </c>
      <c r="E27" s="186" t="s">
        <v>84</v>
      </c>
      <c r="F27" s="80" t="s">
        <v>61</v>
      </c>
      <c r="G27" s="89"/>
      <c r="H27" s="90"/>
      <c r="I27" s="184"/>
      <c r="J27" s="216">
        <f>J28</f>
        <v>66.1</v>
      </c>
      <c r="K27" s="366">
        <f>K28</f>
        <v>16.5</v>
      </c>
      <c r="L27" s="370">
        <f>L28</f>
        <v>25</v>
      </c>
    </row>
    <row r="28" spans="2:12" ht="51">
      <c r="B28" s="42" t="s">
        <v>213</v>
      </c>
      <c r="C28" s="11">
        <v>871</v>
      </c>
      <c r="D28" s="45" t="s">
        <v>80</v>
      </c>
      <c r="E28" s="46" t="s">
        <v>84</v>
      </c>
      <c r="F28" s="47" t="s">
        <v>61</v>
      </c>
      <c r="G28" s="48" t="s">
        <v>205</v>
      </c>
      <c r="H28" s="53"/>
      <c r="I28" s="188"/>
      <c r="J28" s="216">
        <f>J29+J31</f>
        <v>66.1</v>
      </c>
      <c r="K28" s="365">
        <f>K29+K31</f>
        <v>16.5</v>
      </c>
      <c r="L28" s="369">
        <f>L29</f>
        <v>25</v>
      </c>
    </row>
    <row r="29" spans="2:12" ht="60">
      <c r="B29" s="189" t="s">
        <v>214</v>
      </c>
      <c r="C29" s="9" t="s">
        <v>93</v>
      </c>
      <c r="D29" s="26" t="s">
        <v>80</v>
      </c>
      <c r="E29" s="27" t="s">
        <v>84</v>
      </c>
      <c r="F29" s="28" t="s">
        <v>61</v>
      </c>
      <c r="G29" s="29" t="s">
        <v>205</v>
      </c>
      <c r="H29" s="30" t="s">
        <v>217</v>
      </c>
      <c r="I29" s="190"/>
      <c r="J29" s="217">
        <v>18</v>
      </c>
      <c r="K29" s="365">
        <f>K30</f>
        <v>4.5</v>
      </c>
      <c r="L29" s="369">
        <f>L30</f>
        <v>25</v>
      </c>
    </row>
    <row r="30" spans="2:12" ht="12.75">
      <c r="B30" s="191" t="s">
        <v>215</v>
      </c>
      <c r="C30" s="101" t="s">
        <v>93</v>
      </c>
      <c r="D30" s="26" t="s">
        <v>80</v>
      </c>
      <c r="E30" s="27" t="s">
        <v>84</v>
      </c>
      <c r="F30" s="28" t="s">
        <v>61</v>
      </c>
      <c r="G30" s="29" t="s">
        <v>205</v>
      </c>
      <c r="H30" s="30" t="s">
        <v>217</v>
      </c>
      <c r="I30" s="190" t="s">
        <v>209</v>
      </c>
      <c r="J30" s="217">
        <v>18</v>
      </c>
      <c r="K30" s="365">
        <v>4.5</v>
      </c>
      <c r="L30" s="369">
        <f>K30/J30*100</f>
        <v>25</v>
      </c>
    </row>
    <row r="31" spans="2:12" ht="60">
      <c r="B31" s="49" t="s">
        <v>216</v>
      </c>
      <c r="C31" s="101" t="s">
        <v>93</v>
      </c>
      <c r="D31" s="26" t="s">
        <v>80</v>
      </c>
      <c r="E31" s="26" t="s">
        <v>84</v>
      </c>
      <c r="F31" s="28" t="s">
        <v>61</v>
      </c>
      <c r="G31" s="29" t="s">
        <v>205</v>
      </c>
      <c r="H31" s="30" t="s">
        <v>218</v>
      </c>
      <c r="I31" s="190"/>
      <c r="J31" s="217">
        <f>J32</f>
        <v>48.1</v>
      </c>
      <c r="K31" s="365">
        <f>K32</f>
        <v>12</v>
      </c>
      <c r="L31" s="369">
        <f>L32</f>
        <v>24.948024948024948</v>
      </c>
    </row>
    <row r="32" spans="2:12" ht="12.75">
      <c r="B32" s="191" t="s">
        <v>215</v>
      </c>
      <c r="C32" s="101" t="s">
        <v>93</v>
      </c>
      <c r="D32" s="26" t="s">
        <v>80</v>
      </c>
      <c r="E32" s="27" t="s">
        <v>84</v>
      </c>
      <c r="F32" s="28" t="s">
        <v>61</v>
      </c>
      <c r="G32" s="29" t="s">
        <v>205</v>
      </c>
      <c r="H32" s="30" t="s">
        <v>218</v>
      </c>
      <c r="I32" s="190" t="s">
        <v>209</v>
      </c>
      <c r="J32" s="217">
        <v>48.1</v>
      </c>
      <c r="K32" s="365">
        <v>12</v>
      </c>
      <c r="L32" s="369">
        <f>K32/J32*100</f>
        <v>24.948024948024948</v>
      </c>
    </row>
    <row r="33" spans="2:12" ht="43.5">
      <c r="B33" s="192" t="s">
        <v>219</v>
      </c>
      <c r="C33" s="185" t="s">
        <v>93</v>
      </c>
      <c r="D33" s="193" t="s">
        <v>80</v>
      </c>
      <c r="E33" s="194" t="s">
        <v>173</v>
      </c>
      <c r="F33" s="195"/>
      <c r="G33" s="196"/>
      <c r="H33" s="197"/>
      <c r="I33" s="198"/>
      <c r="J33" s="218">
        <f>J34</f>
        <v>18.3</v>
      </c>
      <c r="K33" s="366">
        <f>K35</f>
        <v>4.7</v>
      </c>
      <c r="L33" s="370">
        <f>L34</f>
        <v>25.683060109289617</v>
      </c>
    </row>
    <row r="34" spans="2:12" ht="12.75">
      <c r="B34" s="42" t="s">
        <v>101</v>
      </c>
      <c r="C34" s="11" t="s">
        <v>93</v>
      </c>
      <c r="D34" s="45" t="s">
        <v>80</v>
      </c>
      <c r="E34" s="46" t="s">
        <v>173</v>
      </c>
      <c r="F34" s="47" t="s">
        <v>61</v>
      </c>
      <c r="G34" s="48"/>
      <c r="H34" s="53"/>
      <c r="I34" s="56"/>
      <c r="J34" s="218">
        <f>J35</f>
        <v>18.3</v>
      </c>
      <c r="K34" s="366">
        <f>K35</f>
        <v>4.7</v>
      </c>
      <c r="L34" s="370">
        <f>L35</f>
        <v>25.683060109289617</v>
      </c>
    </row>
    <row r="35" spans="2:12" ht="51">
      <c r="B35" s="42" t="s">
        <v>213</v>
      </c>
      <c r="C35" s="185" t="s">
        <v>93</v>
      </c>
      <c r="D35" s="45" t="s">
        <v>80</v>
      </c>
      <c r="E35" s="46" t="s">
        <v>173</v>
      </c>
      <c r="F35" s="47" t="s">
        <v>61</v>
      </c>
      <c r="G35" s="48" t="s">
        <v>205</v>
      </c>
      <c r="H35" s="30"/>
      <c r="I35" s="31"/>
      <c r="J35" s="218">
        <f>J36</f>
        <v>18.3</v>
      </c>
      <c r="K35" s="366">
        <f>K36</f>
        <v>4.7</v>
      </c>
      <c r="L35" s="370">
        <f>L36</f>
        <v>25.683060109289617</v>
      </c>
    </row>
    <row r="36" spans="2:12" ht="60">
      <c r="B36" s="199" t="s">
        <v>220</v>
      </c>
      <c r="C36" s="9">
        <v>871</v>
      </c>
      <c r="D36" s="26" t="s">
        <v>80</v>
      </c>
      <c r="E36" s="27" t="s">
        <v>173</v>
      </c>
      <c r="F36" s="28" t="s">
        <v>61</v>
      </c>
      <c r="G36" s="29" t="s">
        <v>205</v>
      </c>
      <c r="H36" s="30" t="s">
        <v>221</v>
      </c>
      <c r="I36" s="31"/>
      <c r="J36" s="219">
        <f>J37</f>
        <v>18.3</v>
      </c>
      <c r="K36" s="365">
        <f>K37</f>
        <v>4.7</v>
      </c>
      <c r="L36" s="369">
        <f>L37</f>
        <v>25.683060109289617</v>
      </c>
    </row>
    <row r="37" spans="2:12" ht="12.75">
      <c r="B37" s="191" t="s">
        <v>101</v>
      </c>
      <c r="C37" s="9">
        <v>871</v>
      </c>
      <c r="D37" s="26" t="s">
        <v>80</v>
      </c>
      <c r="E37" s="27" t="s">
        <v>173</v>
      </c>
      <c r="F37" s="28" t="s">
        <v>61</v>
      </c>
      <c r="G37" s="29" t="s">
        <v>205</v>
      </c>
      <c r="H37" s="30" t="s">
        <v>221</v>
      </c>
      <c r="I37" s="31" t="s">
        <v>209</v>
      </c>
      <c r="J37" s="219">
        <v>18.3</v>
      </c>
      <c r="K37" s="365">
        <v>4.7</v>
      </c>
      <c r="L37" s="369">
        <f>K37/J37*100</f>
        <v>25.683060109289617</v>
      </c>
    </row>
    <row r="38" spans="2:12" ht="12.75">
      <c r="B38" s="207" t="s">
        <v>74</v>
      </c>
      <c r="C38" s="11">
        <v>871</v>
      </c>
      <c r="D38" s="33" t="s">
        <v>119</v>
      </c>
      <c r="E38" s="34" t="s">
        <v>62</v>
      </c>
      <c r="F38" s="28"/>
      <c r="G38" s="29"/>
      <c r="H38" s="30"/>
      <c r="I38" s="31"/>
      <c r="J38" s="220">
        <f>J39</f>
        <v>50</v>
      </c>
      <c r="K38" s="366">
        <v>0</v>
      </c>
      <c r="L38" s="370">
        <v>0</v>
      </c>
    </row>
    <row r="39" spans="2:12" ht="12.75">
      <c r="B39" s="77" t="s">
        <v>74</v>
      </c>
      <c r="C39" s="67">
        <v>871</v>
      </c>
      <c r="D39" s="78" t="s">
        <v>80</v>
      </c>
      <c r="E39" s="79" t="s">
        <v>62</v>
      </c>
      <c r="F39" s="80" t="s">
        <v>72</v>
      </c>
      <c r="G39" s="81"/>
      <c r="H39" s="82"/>
      <c r="I39" s="83"/>
      <c r="J39" s="213">
        <f>J40</f>
        <v>50</v>
      </c>
      <c r="K39" s="366">
        <v>0</v>
      </c>
      <c r="L39" s="370">
        <v>0</v>
      </c>
    </row>
    <row r="40" spans="2:12" ht="12.75">
      <c r="B40" s="77" t="s">
        <v>73</v>
      </c>
      <c r="C40" s="45">
        <v>871</v>
      </c>
      <c r="D40" s="78" t="s">
        <v>80</v>
      </c>
      <c r="E40" s="79" t="s">
        <v>62</v>
      </c>
      <c r="F40" s="80" t="s">
        <v>72</v>
      </c>
      <c r="G40" s="81" t="s">
        <v>205</v>
      </c>
      <c r="H40" s="90"/>
      <c r="I40" s="91"/>
      <c r="J40" s="214">
        <f>J41</f>
        <v>50</v>
      </c>
      <c r="K40" s="366">
        <v>0</v>
      </c>
      <c r="L40" s="370">
        <v>0</v>
      </c>
    </row>
    <row r="41" spans="2:12" ht="32.25" customHeight="1">
      <c r="B41" s="106" t="s">
        <v>120</v>
      </c>
      <c r="C41" s="9">
        <v>871</v>
      </c>
      <c r="D41" s="86" t="s">
        <v>80</v>
      </c>
      <c r="E41" s="87" t="s">
        <v>62</v>
      </c>
      <c r="F41" s="88" t="s">
        <v>72</v>
      </c>
      <c r="G41" s="89" t="s">
        <v>205</v>
      </c>
      <c r="H41" s="90" t="s">
        <v>222</v>
      </c>
      <c r="I41" s="91"/>
      <c r="J41" s="215">
        <f>J42</f>
        <v>50</v>
      </c>
      <c r="K41" s="365">
        <v>0</v>
      </c>
      <c r="L41" s="369">
        <v>0</v>
      </c>
    </row>
    <row r="42" spans="2:12" ht="12.75">
      <c r="B42" s="43" t="s">
        <v>121</v>
      </c>
      <c r="C42" s="9">
        <v>871</v>
      </c>
      <c r="D42" s="26" t="s">
        <v>80</v>
      </c>
      <c r="E42" s="27" t="s">
        <v>62</v>
      </c>
      <c r="F42" s="28" t="s">
        <v>72</v>
      </c>
      <c r="G42" s="29" t="s">
        <v>205</v>
      </c>
      <c r="H42" s="30" t="s">
        <v>222</v>
      </c>
      <c r="I42" s="31" t="s">
        <v>122</v>
      </c>
      <c r="J42" s="180">
        <v>50</v>
      </c>
      <c r="K42" s="365">
        <v>0</v>
      </c>
      <c r="L42" s="369">
        <v>0</v>
      </c>
    </row>
    <row r="43" spans="2:12" ht="22.5" customHeight="1">
      <c r="B43" s="207" t="s">
        <v>90</v>
      </c>
      <c r="C43" s="11">
        <v>871</v>
      </c>
      <c r="D43" s="33" t="s">
        <v>80</v>
      </c>
      <c r="E43" s="34" t="s">
        <v>63</v>
      </c>
      <c r="F43" s="28"/>
      <c r="G43" s="29"/>
      <c r="H43" s="30"/>
      <c r="I43" s="31"/>
      <c r="J43" s="220">
        <f>J44+J52+J68+J64</f>
        <v>672.9</v>
      </c>
      <c r="K43" s="366">
        <f>K44+K64+K67</f>
        <v>26.5</v>
      </c>
      <c r="L43" s="370">
        <f>K43/J43*100</f>
        <v>3.938178035369297</v>
      </c>
    </row>
    <row r="44" spans="2:12" ht="24" customHeight="1">
      <c r="B44" s="147" t="s">
        <v>174</v>
      </c>
      <c r="C44" s="11">
        <v>871</v>
      </c>
      <c r="D44" s="95" t="s">
        <v>80</v>
      </c>
      <c r="E44" s="95" t="s">
        <v>63</v>
      </c>
      <c r="F44" s="80" t="s">
        <v>80</v>
      </c>
      <c r="G44" s="81"/>
      <c r="H44" s="82"/>
      <c r="I44" s="95"/>
      <c r="J44" s="214">
        <f>J45</f>
        <v>341.1</v>
      </c>
      <c r="K44" s="366">
        <f>K45</f>
        <v>14.2</v>
      </c>
      <c r="L44" s="370">
        <f>L45</f>
        <v>4.163002052184109</v>
      </c>
    </row>
    <row r="45" spans="2:12" ht="57" customHeight="1">
      <c r="B45" s="152" t="s">
        <v>175</v>
      </c>
      <c r="C45" s="11">
        <v>871</v>
      </c>
      <c r="D45" s="95" t="s">
        <v>80</v>
      </c>
      <c r="E45" s="95" t="s">
        <v>63</v>
      </c>
      <c r="F45" s="80" t="s">
        <v>80</v>
      </c>
      <c r="G45" s="81" t="s">
        <v>205</v>
      </c>
      <c r="H45" s="82"/>
      <c r="I45" s="114"/>
      <c r="J45" s="214">
        <f>J46+J48+J50</f>
        <v>341.1</v>
      </c>
      <c r="K45" s="366">
        <f>K48</f>
        <v>14.2</v>
      </c>
      <c r="L45" s="370">
        <f>K45/J45*100</f>
        <v>4.163002052184109</v>
      </c>
    </row>
    <row r="46" spans="2:12" ht="105.75" customHeight="1">
      <c r="B46" s="149" t="s">
        <v>223</v>
      </c>
      <c r="C46" s="9" t="s">
        <v>93</v>
      </c>
      <c r="D46" s="86" t="s">
        <v>80</v>
      </c>
      <c r="E46" s="87" t="s">
        <v>63</v>
      </c>
      <c r="F46" s="88" t="s">
        <v>80</v>
      </c>
      <c r="G46" s="89" t="s">
        <v>205</v>
      </c>
      <c r="H46" s="90" t="s">
        <v>226</v>
      </c>
      <c r="I46" s="97"/>
      <c r="J46" s="213">
        <f>J47</f>
        <v>161.8</v>
      </c>
      <c r="K46" s="365">
        <v>0</v>
      </c>
      <c r="L46" s="369">
        <v>0</v>
      </c>
    </row>
    <row r="47" spans="2:12" ht="25.5">
      <c r="B47" s="85" t="s">
        <v>117</v>
      </c>
      <c r="C47" s="23">
        <v>871</v>
      </c>
      <c r="D47" s="86" t="s">
        <v>80</v>
      </c>
      <c r="E47" s="87" t="s">
        <v>63</v>
      </c>
      <c r="F47" s="88" t="s">
        <v>80</v>
      </c>
      <c r="G47" s="89" t="s">
        <v>205</v>
      </c>
      <c r="H47" s="90" t="s">
        <v>226</v>
      </c>
      <c r="I47" s="97" t="s">
        <v>106</v>
      </c>
      <c r="J47" s="221">
        <v>161.8</v>
      </c>
      <c r="K47" s="365">
        <v>0</v>
      </c>
      <c r="L47" s="369">
        <v>0</v>
      </c>
    </row>
    <row r="48" spans="2:12" ht="63.75">
      <c r="B48" s="149" t="s">
        <v>176</v>
      </c>
      <c r="C48" s="26">
        <v>871</v>
      </c>
      <c r="D48" s="100" t="s">
        <v>80</v>
      </c>
      <c r="E48" s="100" t="s">
        <v>63</v>
      </c>
      <c r="F48" s="88" t="s">
        <v>80</v>
      </c>
      <c r="G48" s="89" t="s">
        <v>205</v>
      </c>
      <c r="H48" s="90" t="s">
        <v>227</v>
      </c>
      <c r="I48" s="99"/>
      <c r="J48" s="216">
        <f>J49</f>
        <v>40</v>
      </c>
      <c r="K48" s="366">
        <f>K49</f>
        <v>14.2</v>
      </c>
      <c r="L48" s="370">
        <f>L49</f>
        <v>35.5</v>
      </c>
    </row>
    <row r="49" spans="2:12" ht="25.5">
      <c r="B49" s="85" t="s">
        <v>117</v>
      </c>
      <c r="C49" s="23">
        <v>871</v>
      </c>
      <c r="D49" s="100" t="s">
        <v>80</v>
      </c>
      <c r="E49" s="150" t="s">
        <v>63</v>
      </c>
      <c r="F49" s="88" t="s">
        <v>80</v>
      </c>
      <c r="G49" s="89" t="s">
        <v>205</v>
      </c>
      <c r="H49" s="90" t="s">
        <v>227</v>
      </c>
      <c r="I49" s="102" t="s">
        <v>116</v>
      </c>
      <c r="J49" s="217">
        <v>40</v>
      </c>
      <c r="K49" s="365">
        <v>14.2</v>
      </c>
      <c r="L49" s="369">
        <f>K49/J49*100</f>
        <v>35.5</v>
      </c>
    </row>
    <row r="50" spans="2:12" ht="63.75">
      <c r="B50" s="149" t="s">
        <v>177</v>
      </c>
      <c r="C50" s="66">
        <v>871</v>
      </c>
      <c r="D50" s="86" t="s">
        <v>80</v>
      </c>
      <c r="E50" s="87" t="s">
        <v>63</v>
      </c>
      <c r="F50" s="88" t="s">
        <v>80</v>
      </c>
      <c r="G50" s="89" t="s">
        <v>205</v>
      </c>
      <c r="H50" s="90" t="s">
        <v>228</v>
      </c>
      <c r="I50" s="91"/>
      <c r="J50" s="213">
        <f>J51</f>
        <v>139.3</v>
      </c>
      <c r="K50" s="365">
        <v>0</v>
      </c>
      <c r="L50" s="369">
        <v>0</v>
      </c>
    </row>
    <row r="51" spans="2:12" ht="32.25" customHeight="1">
      <c r="B51" s="85" t="s">
        <v>117</v>
      </c>
      <c r="C51" s="23">
        <v>871</v>
      </c>
      <c r="D51" s="86" t="s">
        <v>80</v>
      </c>
      <c r="E51" s="87" t="s">
        <v>63</v>
      </c>
      <c r="F51" s="88" t="s">
        <v>80</v>
      </c>
      <c r="G51" s="89" t="s">
        <v>205</v>
      </c>
      <c r="H51" s="90" t="s">
        <v>228</v>
      </c>
      <c r="I51" s="91" t="s">
        <v>116</v>
      </c>
      <c r="J51" s="221">
        <v>139.3</v>
      </c>
      <c r="K51" s="365">
        <v>0</v>
      </c>
      <c r="L51" s="369">
        <v>0</v>
      </c>
    </row>
    <row r="52" spans="2:12" ht="38.25">
      <c r="B52" s="147" t="s">
        <v>178</v>
      </c>
      <c r="C52" s="45">
        <v>871</v>
      </c>
      <c r="D52" s="78" t="s">
        <v>80</v>
      </c>
      <c r="E52" s="79" t="s">
        <v>63</v>
      </c>
      <c r="F52" s="80" t="s">
        <v>82</v>
      </c>
      <c r="G52" s="89"/>
      <c r="H52" s="90"/>
      <c r="I52" s="91"/>
      <c r="J52" s="213">
        <f>J53+J59</f>
        <v>240</v>
      </c>
      <c r="K52" s="365">
        <v>0</v>
      </c>
      <c r="L52" s="369">
        <v>0</v>
      </c>
    </row>
    <row r="53" spans="2:12" ht="38.25">
      <c r="B53" s="152" t="s">
        <v>179</v>
      </c>
      <c r="C53" s="45" t="s">
        <v>93</v>
      </c>
      <c r="D53" s="78" t="s">
        <v>80</v>
      </c>
      <c r="E53" s="79" t="s">
        <v>63</v>
      </c>
      <c r="F53" s="80" t="s">
        <v>82</v>
      </c>
      <c r="G53" s="81" t="s">
        <v>205</v>
      </c>
      <c r="H53" s="82"/>
      <c r="I53" s="84"/>
      <c r="J53" s="213">
        <f>J54+J55+J57</f>
        <v>140</v>
      </c>
      <c r="K53" s="365">
        <v>0</v>
      </c>
      <c r="L53" s="369">
        <v>0</v>
      </c>
    </row>
    <row r="54" spans="2:12" ht="25.5">
      <c r="B54" s="148" t="s">
        <v>268</v>
      </c>
      <c r="C54" s="26" t="s">
        <v>93</v>
      </c>
      <c r="D54" s="86" t="s">
        <v>80</v>
      </c>
      <c r="E54" s="87" t="s">
        <v>63</v>
      </c>
      <c r="F54" s="88" t="s">
        <v>82</v>
      </c>
      <c r="G54" s="89" t="s">
        <v>205</v>
      </c>
      <c r="H54" s="30" t="s">
        <v>229</v>
      </c>
      <c r="I54" s="91" t="s">
        <v>116</v>
      </c>
      <c r="J54" s="221">
        <v>70</v>
      </c>
      <c r="K54" s="365">
        <v>0</v>
      </c>
      <c r="L54" s="369">
        <v>0</v>
      </c>
    </row>
    <row r="55" spans="2:12" ht="76.5">
      <c r="B55" s="148" t="s">
        <v>180</v>
      </c>
      <c r="C55" s="9">
        <v>871</v>
      </c>
      <c r="D55" s="86" t="s">
        <v>80</v>
      </c>
      <c r="E55" s="87" t="s">
        <v>63</v>
      </c>
      <c r="F55" s="88" t="s">
        <v>82</v>
      </c>
      <c r="G55" s="89" t="s">
        <v>205</v>
      </c>
      <c r="H55" s="82"/>
      <c r="I55" s="83"/>
      <c r="J55" s="221">
        <f>J56</f>
        <v>50</v>
      </c>
      <c r="K55" s="365">
        <v>0</v>
      </c>
      <c r="L55" s="369">
        <v>0</v>
      </c>
    </row>
    <row r="56" spans="2:12" ht="25.5">
      <c r="B56" s="85" t="s">
        <v>117</v>
      </c>
      <c r="C56" s="9">
        <v>871</v>
      </c>
      <c r="D56" s="86" t="s">
        <v>80</v>
      </c>
      <c r="E56" s="87" t="s">
        <v>63</v>
      </c>
      <c r="F56" s="88" t="s">
        <v>82</v>
      </c>
      <c r="G56" s="89" t="s">
        <v>205</v>
      </c>
      <c r="H56" s="30" t="s">
        <v>230</v>
      </c>
      <c r="I56" s="91" t="s">
        <v>116</v>
      </c>
      <c r="J56" s="221">
        <v>50</v>
      </c>
      <c r="K56" s="365">
        <v>0</v>
      </c>
      <c r="L56" s="369">
        <v>0</v>
      </c>
    </row>
    <row r="57" spans="2:12" ht="12.75">
      <c r="B57" s="200" t="s">
        <v>181</v>
      </c>
      <c r="C57" s="9" t="s">
        <v>93</v>
      </c>
      <c r="D57" s="86" t="s">
        <v>80</v>
      </c>
      <c r="E57" s="87" t="s">
        <v>63</v>
      </c>
      <c r="F57" s="88" t="s">
        <v>82</v>
      </c>
      <c r="G57" s="89" t="s">
        <v>205</v>
      </c>
      <c r="H57" s="90"/>
      <c r="I57" s="91"/>
      <c r="J57" s="221">
        <f>J58</f>
        <v>20</v>
      </c>
      <c r="K57" s="365">
        <v>0</v>
      </c>
      <c r="L57" s="369">
        <v>0</v>
      </c>
    </row>
    <row r="58" spans="2:12" ht="24">
      <c r="B58" s="93" t="s">
        <v>117</v>
      </c>
      <c r="C58" s="68">
        <v>871</v>
      </c>
      <c r="D58" s="86" t="s">
        <v>80</v>
      </c>
      <c r="E58" s="87" t="s">
        <v>63</v>
      </c>
      <c r="F58" s="88" t="s">
        <v>82</v>
      </c>
      <c r="G58" s="89" t="s">
        <v>205</v>
      </c>
      <c r="H58" s="30" t="s">
        <v>231</v>
      </c>
      <c r="I58" s="91" t="s">
        <v>116</v>
      </c>
      <c r="J58" s="221">
        <v>20</v>
      </c>
      <c r="K58" s="365">
        <v>0</v>
      </c>
      <c r="L58" s="369">
        <v>0</v>
      </c>
    </row>
    <row r="59" spans="2:12" ht="25.5">
      <c r="B59" s="152" t="s">
        <v>182</v>
      </c>
      <c r="C59" s="36">
        <v>871</v>
      </c>
      <c r="D59" s="78" t="s">
        <v>80</v>
      </c>
      <c r="E59" s="79" t="s">
        <v>63</v>
      </c>
      <c r="F59" s="80" t="s">
        <v>82</v>
      </c>
      <c r="G59" s="81" t="s">
        <v>106</v>
      </c>
      <c r="H59" s="82"/>
      <c r="I59" s="83"/>
      <c r="J59" s="213">
        <f>J60+J62</f>
        <v>100</v>
      </c>
      <c r="K59" s="365">
        <v>0</v>
      </c>
      <c r="L59" s="369">
        <v>0</v>
      </c>
    </row>
    <row r="60" spans="2:12" ht="24">
      <c r="B60" s="92" t="s">
        <v>183</v>
      </c>
      <c r="C60" s="23">
        <v>871</v>
      </c>
      <c r="D60" s="100" t="s">
        <v>80</v>
      </c>
      <c r="E60" s="100" t="s">
        <v>63</v>
      </c>
      <c r="F60" s="88" t="s">
        <v>82</v>
      </c>
      <c r="G60" s="89" t="s">
        <v>106</v>
      </c>
      <c r="H60" s="90" t="s">
        <v>232</v>
      </c>
      <c r="I60" s="99"/>
      <c r="J60" s="217">
        <v>95</v>
      </c>
      <c r="K60" s="365">
        <v>0</v>
      </c>
      <c r="L60" s="369">
        <v>0</v>
      </c>
    </row>
    <row r="61" spans="2:12" ht="24">
      <c r="B61" s="93" t="s">
        <v>117</v>
      </c>
      <c r="C61" s="9">
        <v>871</v>
      </c>
      <c r="D61" s="100" t="s">
        <v>80</v>
      </c>
      <c r="E61" s="100" t="s">
        <v>63</v>
      </c>
      <c r="F61" s="88" t="s">
        <v>82</v>
      </c>
      <c r="G61" s="89" t="s">
        <v>106</v>
      </c>
      <c r="H61" s="90" t="s">
        <v>232</v>
      </c>
      <c r="I61" s="99" t="s">
        <v>116</v>
      </c>
      <c r="J61" s="217">
        <v>95</v>
      </c>
      <c r="K61" s="365">
        <v>0</v>
      </c>
      <c r="L61" s="369">
        <v>0</v>
      </c>
    </row>
    <row r="62" spans="2:12" ht="24">
      <c r="B62" s="92" t="s">
        <v>184</v>
      </c>
      <c r="C62" s="9">
        <v>871</v>
      </c>
      <c r="D62" s="100" t="s">
        <v>80</v>
      </c>
      <c r="E62" s="100" t="s">
        <v>63</v>
      </c>
      <c r="F62" s="88" t="s">
        <v>82</v>
      </c>
      <c r="G62" s="89" t="s">
        <v>106</v>
      </c>
      <c r="H62" s="90" t="s">
        <v>233</v>
      </c>
      <c r="I62" s="109"/>
      <c r="J62" s="217">
        <f>J63</f>
        <v>5</v>
      </c>
      <c r="K62" s="365">
        <v>0</v>
      </c>
      <c r="L62" s="369">
        <v>0</v>
      </c>
    </row>
    <row r="63" spans="2:12" ht="24">
      <c r="B63" s="93" t="s">
        <v>117</v>
      </c>
      <c r="C63" s="26">
        <v>871</v>
      </c>
      <c r="D63" s="100" t="s">
        <v>80</v>
      </c>
      <c r="E63" s="100" t="s">
        <v>63</v>
      </c>
      <c r="F63" s="88" t="s">
        <v>82</v>
      </c>
      <c r="G63" s="89" t="s">
        <v>106</v>
      </c>
      <c r="H63" s="90" t="s">
        <v>233</v>
      </c>
      <c r="I63" s="88">
        <v>240</v>
      </c>
      <c r="J63" s="217">
        <v>5</v>
      </c>
      <c r="K63" s="365">
        <v>0</v>
      </c>
      <c r="L63" s="369">
        <v>0</v>
      </c>
    </row>
    <row r="64" spans="2:12" ht="22.5" customHeight="1">
      <c r="B64" s="153" t="s">
        <v>66</v>
      </c>
      <c r="C64" s="163">
        <v>871</v>
      </c>
      <c r="D64" s="154" t="s">
        <v>80</v>
      </c>
      <c r="E64" s="155" t="s">
        <v>63</v>
      </c>
      <c r="F64" s="156" t="s">
        <v>107</v>
      </c>
      <c r="G64" s="157"/>
      <c r="H64" s="158"/>
      <c r="I64" s="159"/>
      <c r="J64" s="222">
        <f>J65</f>
        <v>50</v>
      </c>
      <c r="K64" s="373">
        <f>K65</f>
        <v>2</v>
      </c>
      <c r="L64" s="374">
        <f>L65</f>
        <v>4</v>
      </c>
    </row>
    <row r="65" spans="2:12" ht="43.5" customHeight="1">
      <c r="B65" s="110" t="s">
        <v>185</v>
      </c>
      <c r="C65" s="9">
        <v>871</v>
      </c>
      <c r="D65" s="86" t="s">
        <v>80</v>
      </c>
      <c r="E65" s="87" t="s">
        <v>63</v>
      </c>
      <c r="F65" s="88" t="s">
        <v>107</v>
      </c>
      <c r="G65" s="89" t="s">
        <v>224</v>
      </c>
      <c r="H65" s="90"/>
      <c r="I65" s="91"/>
      <c r="J65" s="217">
        <v>50</v>
      </c>
      <c r="K65" s="365">
        <f>K66</f>
        <v>2</v>
      </c>
      <c r="L65" s="369">
        <f>L66</f>
        <v>4</v>
      </c>
    </row>
    <row r="66" spans="2:12" ht="37.5" customHeight="1">
      <c r="B66" s="32" t="s">
        <v>235</v>
      </c>
      <c r="C66" s="66">
        <v>871</v>
      </c>
      <c r="D66" s="86" t="s">
        <v>80</v>
      </c>
      <c r="E66" s="87" t="s">
        <v>63</v>
      </c>
      <c r="F66" s="88" t="s">
        <v>107</v>
      </c>
      <c r="G66" s="89" t="s">
        <v>224</v>
      </c>
      <c r="H66" s="90" t="s">
        <v>225</v>
      </c>
      <c r="I66" s="91" t="s">
        <v>234</v>
      </c>
      <c r="J66" s="217">
        <v>50</v>
      </c>
      <c r="K66" s="365">
        <v>2</v>
      </c>
      <c r="L66" s="369">
        <f>K66/J66*100</f>
        <v>4</v>
      </c>
    </row>
    <row r="67" spans="2:12" ht="12.75">
      <c r="B67" s="153" t="s">
        <v>101</v>
      </c>
      <c r="C67" s="253">
        <v>871</v>
      </c>
      <c r="D67" s="154" t="s">
        <v>80</v>
      </c>
      <c r="E67" s="155" t="s">
        <v>63</v>
      </c>
      <c r="F67" s="156" t="s">
        <v>61</v>
      </c>
      <c r="G67" s="157"/>
      <c r="H67" s="158"/>
      <c r="I67" s="159"/>
      <c r="J67" s="223">
        <f aca="true" t="shared" si="1" ref="J67:L69">J68</f>
        <v>41.8</v>
      </c>
      <c r="K67" s="373">
        <f t="shared" si="1"/>
        <v>10.3</v>
      </c>
      <c r="L67" s="374">
        <f t="shared" si="1"/>
        <v>24.641148325358856</v>
      </c>
    </row>
    <row r="68" spans="2:12" ht="51">
      <c r="B68" s="42" t="s">
        <v>236</v>
      </c>
      <c r="C68" s="67">
        <v>871</v>
      </c>
      <c r="D68" s="45" t="s">
        <v>80</v>
      </c>
      <c r="E68" s="46" t="s">
        <v>63</v>
      </c>
      <c r="F68" s="47" t="s">
        <v>61</v>
      </c>
      <c r="G68" s="48" t="s">
        <v>237</v>
      </c>
      <c r="H68" s="30"/>
      <c r="I68" s="31"/>
      <c r="J68" s="218">
        <f t="shared" si="1"/>
        <v>41.8</v>
      </c>
      <c r="K68" s="366">
        <f t="shared" si="1"/>
        <v>10.3</v>
      </c>
      <c r="L68" s="370">
        <f t="shared" si="1"/>
        <v>24.641148325358856</v>
      </c>
    </row>
    <row r="69" spans="2:12" ht="48">
      <c r="B69" s="49" t="s">
        <v>27</v>
      </c>
      <c r="C69" s="26">
        <v>871</v>
      </c>
      <c r="D69" s="26" t="s">
        <v>80</v>
      </c>
      <c r="E69" s="27" t="s">
        <v>63</v>
      </c>
      <c r="F69" s="28" t="s">
        <v>61</v>
      </c>
      <c r="G69" s="29" t="s">
        <v>237</v>
      </c>
      <c r="H69" s="30" t="s">
        <v>238</v>
      </c>
      <c r="I69" s="31"/>
      <c r="J69" s="219">
        <f t="shared" si="1"/>
        <v>41.8</v>
      </c>
      <c r="K69" s="365">
        <f t="shared" si="1"/>
        <v>10.3</v>
      </c>
      <c r="L69" s="369">
        <f t="shared" si="1"/>
        <v>24.641148325358856</v>
      </c>
    </row>
    <row r="70" spans="2:12" ht="12.75">
      <c r="B70" s="191" t="s">
        <v>123</v>
      </c>
      <c r="C70" s="66">
        <v>871</v>
      </c>
      <c r="D70" s="26" t="s">
        <v>80</v>
      </c>
      <c r="E70" s="27" t="s">
        <v>63</v>
      </c>
      <c r="F70" s="28" t="s">
        <v>61</v>
      </c>
      <c r="G70" s="29" t="s">
        <v>237</v>
      </c>
      <c r="H70" s="30" t="s">
        <v>238</v>
      </c>
      <c r="I70" s="31" t="s">
        <v>124</v>
      </c>
      <c r="J70" s="224">
        <v>41.8</v>
      </c>
      <c r="K70" s="365">
        <v>10.3</v>
      </c>
      <c r="L70" s="369">
        <f>K70/J70*100</f>
        <v>24.641148325358856</v>
      </c>
    </row>
    <row r="71" spans="2:12" ht="36" customHeight="1">
      <c r="B71" s="160" t="s">
        <v>65</v>
      </c>
      <c r="C71" s="255">
        <v>871</v>
      </c>
      <c r="D71" s="161" t="s">
        <v>82</v>
      </c>
      <c r="E71" s="161"/>
      <c r="F71" s="143"/>
      <c r="G71" s="144"/>
      <c r="H71" s="145"/>
      <c r="I71" s="161"/>
      <c r="J71" s="225">
        <f aca="true" t="shared" si="2" ref="J71:L74">J72</f>
        <v>184.2</v>
      </c>
      <c r="K71" s="373">
        <f t="shared" si="2"/>
        <v>27.9</v>
      </c>
      <c r="L71" s="374">
        <f t="shared" si="2"/>
        <v>15.146579804560261</v>
      </c>
    </row>
    <row r="72" spans="2:12" ht="12.75">
      <c r="B72" s="103" t="s">
        <v>75</v>
      </c>
      <c r="C72" s="254">
        <v>871</v>
      </c>
      <c r="D72" s="104" t="s">
        <v>82</v>
      </c>
      <c r="E72" s="105" t="s">
        <v>81</v>
      </c>
      <c r="F72" s="88"/>
      <c r="G72" s="89"/>
      <c r="H72" s="90"/>
      <c r="I72" s="91"/>
      <c r="J72" s="226">
        <f t="shared" si="2"/>
        <v>184.2</v>
      </c>
      <c r="K72" s="366">
        <f t="shared" si="2"/>
        <v>27.9</v>
      </c>
      <c r="L72" s="370">
        <f t="shared" si="2"/>
        <v>15.146579804560261</v>
      </c>
    </row>
    <row r="73" spans="2:12" ht="12.75">
      <c r="B73" s="77" t="s">
        <v>66</v>
      </c>
      <c r="C73" s="254" t="s">
        <v>93</v>
      </c>
      <c r="D73" s="78" t="s">
        <v>82</v>
      </c>
      <c r="E73" s="79" t="s">
        <v>81</v>
      </c>
      <c r="F73" s="80" t="s">
        <v>107</v>
      </c>
      <c r="G73" s="81" t="s">
        <v>60</v>
      </c>
      <c r="H73" s="82" t="s">
        <v>212</v>
      </c>
      <c r="I73" s="83"/>
      <c r="J73" s="213">
        <f t="shared" si="2"/>
        <v>184.2</v>
      </c>
      <c r="K73" s="366">
        <f t="shared" si="2"/>
        <v>27.9</v>
      </c>
      <c r="L73" s="370">
        <f t="shared" si="2"/>
        <v>15.146579804560261</v>
      </c>
    </row>
    <row r="74" spans="2:12" ht="12.75">
      <c r="B74" s="110" t="s">
        <v>67</v>
      </c>
      <c r="C74" s="66">
        <v>871</v>
      </c>
      <c r="D74" s="101" t="s">
        <v>82</v>
      </c>
      <c r="E74" s="101" t="s">
        <v>81</v>
      </c>
      <c r="F74" s="88" t="s">
        <v>107</v>
      </c>
      <c r="G74" s="89" t="s">
        <v>224</v>
      </c>
      <c r="H74" s="90" t="s">
        <v>212</v>
      </c>
      <c r="I74" s="109"/>
      <c r="J74" s="217">
        <f t="shared" si="2"/>
        <v>184.2</v>
      </c>
      <c r="K74" s="365">
        <f t="shared" si="2"/>
        <v>27.9</v>
      </c>
      <c r="L74" s="369">
        <f t="shared" si="2"/>
        <v>15.146579804560261</v>
      </c>
    </row>
    <row r="75" spans="2:12" ht="43.5" customHeight="1">
      <c r="B75" s="110" t="s">
        <v>68</v>
      </c>
      <c r="C75" s="66" t="s">
        <v>93</v>
      </c>
      <c r="D75" s="101" t="s">
        <v>82</v>
      </c>
      <c r="E75" s="101" t="s">
        <v>81</v>
      </c>
      <c r="F75" s="88" t="s">
        <v>107</v>
      </c>
      <c r="G75" s="89" t="s">
        <v>224</v>
      </c>
      <c r="H75" s="90" t="s">
        <v>239</v>
      </c>
      <c r="I75" s="109"/>
      <c r="J75" s="215">
        <f>J76+J77</f>
        <v>184.2</v>
      </c>
      <c r="K75" s="365">
        <f>K76</f>
        <v>27.9</v>
      </c>
      <c r="L75" s="369">
        <f>K75/J75*100</f>
        <v>15.146579804560261</v>
      </c>
    </row>
    <row r="76" spans="2:12" ht="25.5">
      <c r="B76" s="110" t="s">
        <v>114</v>
      </c>
      <c r="C76" s="66" t="s">
        <v>93</v>
      </c>
      <c r="D76" s="101" t="s">
        <v>82</v>
      </c>
      <c r="E76" s="101" t="s">
        <v>81</v>
      </c>
      <c r="F76" s="88" t="s">
        <v>107</v>
      </c>
      <c r="G76" s="89" t="s">
        <v>224</v>
      </c>
      <c r="H76" s="90" t="s">
        <v>239</v>
      </c>
      <c r="I76" s="111" t="s">
        <v>113</v>
      </c>
      <c r="J76" s="215">
        <v>182.6</v>
      </c>
      <c r="K76" s="365">
        <v>27.9</v>
      </c>
      <c r="L76" s="369">
        <f>K76/J76*100</f>
        <v>15.279299014238774</v>
      </c>
    </row>
    <row r="77" spans="2:12" ht="24">
      <c r="B77" s="93" t="s">
        <v>117</v>
      </c>
      <c r="C77" s="66" t="s">
        <v>81</v>
      </c>
      <c r="D77" s="101" t="s">
        <v>82</v>
      </c>
      <c r="E77" s="101" t="s">
        <v>81</v>
      </c>
      <c r="F77" s="88" t="s">
        <v>107</v>
      </c>
      <c r="G77" s="89" t="s">
        <v>224</v>
      </c>
      <c r="H77" s="90" t="s">
        <v>239</v>
      </c>
      <c r="I77" s="111" t="s">
        <v>116</v>
      </c>
      <c r="J77" s="215">
        <v>1.6</v>
      </c>
      <c r="K77" s="365">
        <v>0</v>
      </c>
      <c r="L77" s="369">
        <v>0</v>
      </c>
    </row>
    <row r="78" spans="2:12" ht="28.5">
      <c r="B78" s="162" t="s">
        <v>186</v>
      </c>
      <c r="C78" s="255" t="s">
        <v>81</v>
      </c>
      <c r="D78" s="163" t="s">
        <v>81</v>
      </c>
      <c r="E78" s="163"/>
      <c r="F78" s="156"/>
      <c r="G78" s="157"/>
      <c r="H78" s="158"/>
      <c r="I78" s="163"/>
      <c r="J78" s="227">
        <f>J79</f>
        <v>223.5</v>
      </c>
      <c r="K78" s="373">
        <v>0</v>
      </c>
      <c r="L78" s="374">
        <v>0</v>
      </c>
    </row>
    <row r="79" spans="2:12" ht="51">
      <c r="B79" s="147" t="s">
        <v>187</v>
      </c>
      <c r="C79" s="71" t="s">
        <v>81</v>
      </c>
      <c r="D79" s="185" t="s">
        <v>81</v>
      </c>
      <c r="E79" s="185" t="s">
        <v>99</v>
      </c>
      <c r="F79" s="80" t="s">
        <v>81</v>
      </c>
      <c r="G79" s="81"/>
      <c r="H79" s="90"/>
      <c r="I79" s="101"/>
      <c r="J79" s="214">
        <f>J80+J83</f>
        <v>223.5</v>
      </c>
      <c r="K79" s="366">
        <v>0</v>
      </c>
      <c r="L79" s="370">
        <v>0</v>
      </c>
    </row>
    <row r="80" spans="2:12" ht="51">
      <c r="B80" s="243" t="s">
        <v>188</v>
      </c>
      <c r="C80" s="71" t="s">
        <v>81</v>
      </c>
      <c r="D80" s="185" t="s">
        <v>81</v>
      </c>
      <c r="E80" s="185" t="s">
        <v>99</v>
      </c>
      <c r="F80" s="80" t="s">
        <v>81</v>
      </c>
      <c r="G80" s="81" t="s">
        <v>205</v>
      </c>
      <c r="H80" s="82"/>
      <c r="I80" s="185"/>
      <c r="J80" s="214">
        <f>J81</f>
        <v>10</v>
      </c>
      <c r="K80" s="366">
        <v>0</v>
      </c>
      <c r="L80" s="370">
        <v>0</v>
      </c>
    </row>
    <row r="81" spans="2:12" ht="38.25">
      <c r="B81" s="200" t="s">
        <v>189</v>
      </c>
      <c r="C81" s="66" t="s">
        <v>81</v>
      </c>
      <c r="D81" s="101" t="s">
        <v>81</v>
      </c>
      <c r="E81" s="101" t="s">
        <v>99</v>
      </c>
      <c r="F81" s="88" t="s">
        <v>81</v>
      </c>
      <c r="G81" s="89" t="s">
        <v>205</v>
      </c>
      <c r="H81" s="90" t="s">
        <v>240</v>
      </c>
      <c r="I81" s="101"/>
      <c r="J81" s="215">
        <f>J82</f>
        <v>10</v>
      </c>
      <c r="K81" s="365">
        <v>0</v>
      </c>
      <c r="L81" s="369">
        <v>0</v>
      </c>
    </row>
    <row r="82" spans="2:12" ht="24">
      <c r="B82" s="93" t="s">
        <v>117</v>
      </c>
      <c r="C82" s="66" t="s">
        <v>81</v>
      </c>
      <c r="D82" s="101" t="s">
        <v>81</v>
      </c>
      <c r="E82" s="101" t="s">
        <v>99</v>
      </c>
      <c r="F82" s="88" t="s">
        <v>81</v>
      </c>
      <c r="G82" s="89" t="s">
        <v>205</v>
      </c>
      <c r="H82" s="90" t="s">
        <v>240</v>
      </c>
      <c r="I82" s="101" t="s">
        <v>116</v>
      </c>
      <c r="J82" s="215">
        <v>10</v>
      </c>
      <c r="K82" s="365">
        <v>0</v>
      </c>
      <c r="L82" s="369">
        <v>0</v>
      </c>
    </row>
    <row r="83" spans="2:12" ht="51">
      <c r="B83" s="165" t="s">
        <v>190</v>
      </c>
      <c r="C83" s="71" t="s">
        <v>81</v>
      </c>
      <c r="D83" s="185" t="s">
        <v>81</v>
      </c>
      <c r="E83" s="185" t="s">
        <v>98</v>
      </c>
      <c r="F83" s="80" t="s">
        <v>81</v>
      </c>
      <c r="G83" s="81" t="s">
        <v>106</v>
      </c>
      <c r="H83" s="82"/>
      <c r="I83" s="185"/>
      <c r="J83" s="214">
        <f>J84+J86+J88</f>
        <v>213.5</v>
      </c>
      <c r="K83" s="366">
        <v>0</v>
      </c>
      <c r="L83" s="370">
        <v>0</v>
      </c>
    </row>
    <row r="84" spans="2:12" ht="25.5">
      <c r="B84" s="151" t="s">
        <v>191</v>
      </c>
      <c r="C84" s="66" t="s">
        <v>81</v>
      </c>
      <c r="D84" s="101" t="s">
        <v>81</v>
      </c>
      <c r="E84" s="101" t="s">
        <v>98</v>
      </c>
      <c r="F84" s="88" t="s">
        <v>81</v>
      </c>
      <c r="G84" s="89" t="s">
        <v>106</v>
      </c>
      <c r="H84" s="90" t="s">
        <v>241</v>
      </c>
      <c r="I84" s="101"/>
      <c r="J84" s="215">
        <f>J85</f>
        <v>180</v>
      </c>
      <c r="K84" s="365">
        <v>0</v>
      </c>
      <c r="L84" s="369">
        <v>0</v>
      </c>
    </row>
    <row r="85" spans="2:12" ht="24">
      <c r="B85" s="93" t="s">
        <v>117</v>
      </c>
      <c r="C85" s="66" t="s">
        <v>81</v>
      </c>
      <c r="D85" s="101" t="s">
        <v>81</v>
      </c>
      <c r="E85" s="101" t="s">
        <v>98</v>
      </c>
      <c r="F85" s="88" t="s">
        <v>81</v>
      </c>
      <c r="G85" s="89" t="s">
        <v>106</v>
      </c>
      <c r="H85" s="90" t="s">
        <v>241</v>
      </c>
      <c r="I85" s="101" t="s">
        <v>116</v>
      </c>
      <c r="J85" s="215">
        <v>180</v>
      </c>
      <c r="K85" s="365">
        <v>0</v>
      </c>
      <c r="L85" s="369">
        <v>0</v>
      </c>
    </row>
    <row r="86" spans="2:12" ht="25.5">
      <c r="B86" s="151" t="s">
        <v>192</v>
      </c>
      <c r="C86" s="66" t="s">
        <v>81</v>
      </c>
      <c r="D86" s="101" t="s">
        <v>81</v>
      </c>
      <c r="E86" s="101" t="s">
        <v>98</v>
      </c>
      <c r="F86" s="88" t="s">
        <v>81</v>
      </c>
      <c r="G86" s="89" t="s">
        <v>106</v>
      </c>
      <c r="H86" s="90" t="s">
        <v>242</v>
      </c>
      <c r="I86" s="101"/>
      <c r="J86" s="215">
        <f>J87</f>
        <v>20</v>
      </c>
      <c r="K86" s="365">
        <v>0</v>
      </c>
      <c r="L86" s="369">
        <v>0</v>
      </c>
    </row>
    <row r="87" spans="2:12" ht="24">
      <c r="B87" s="93" t="s">
        <v>117</v>
      </c>
      <c r="C87" s="66" t="s">
        <v>81</v>
      </c>
      <c r="D87" s="101" t="s">
        <v>81</v>
      </c>
      <c r="E87" s="101" t="s">
        <v>98</v>
      </c>
      <c r="F87" s="88" t="s">
        <v>81</v>
      </c>
      <c r="G87" s="89" t="s">
        <v>106</v>
      </c>
      <c r="H87" s="90" t="s">
        <v>242</v>
      </c>
      <c r="I87" s="101" t="s">
        <v>116</v>
      </c>
      <c r="J87" s="215">
        <v>20</v>
      </c>
      <c r="K87" s="365">
        <v>0</v>
      </c>
      <c r="L87" s="369">
        <v>0</v>
      </c>
    </row>
    <row r="88" spans="2:12" ht="35.25" customHeight="1">
      <c r="B88" s="147" t="s">
        <v>193</v>
      </c>
      <c r="C88" s="64">
        <v>871</v>
      </c>
      <c r="D88" s="185" t="s">
        <v>81</v>
      </c>
      <c r="E88" s="185" t="s">
        <v>98</v>
      </c>
      <c r="F88" s="80" t="s">
        <v>81</v>
      </c>
      <c r="G88" s="81" t="s">
        <v>237</v>
      </c>
      <c r="H88" s="82"/>
      <c r="I88" s="185"/>
      <c r="J88" s="214">
        <f>J89</f>
        <v>13.5</v>
      </c>
      <c r="K88" s="366">
        <v>0</v>
      </c>
      <c r="L88" s="370">
        <v>0</v>
      </c>
    </row>
    <row r="89" spans="2:12" ht="0.75" customHeight="1" hidden="1">
      <c r="B89" s="151" t="s">
        <v>194</v>
      </c>
      <c r="C89" s="36">
        <v>871</v>
      </c>
      <c r="D89" s="101" t="s">
        <v>81</v>
      </c>
      <c r="E89" s="101" t="s">
        <v>98</v>
      </c>
      <c r="F89" s="88" t="s">
        <v>81</v>
      </c>
      <c r="G89" s="89" t="s">
        <v>237</v>
      </c>
      <c r="H89" s="90" t="s">
        <v>243</v>
      </c>
      <c r="I89" s="101"/>
      <c r="J89" s="214">
        <f>J90</f>
        <v>13.5</v>
      </c>
      <c r="K89" s="365"/>
      <c r="L89" s="369"/>
    </row>
    <row r="90" spans="2:12" ht="39.75" customHeight="1">
      <c r="B90" s="93" t="s">
        <v>117</v>
      </c>
      <c r="C90" s="23">
        <v>871</v>
      </c>
      <c r="D90" s="101" t="s">
        <v>81</v>
      </c>
      <c r="E90" s="101" t="s">
        <v>98</v>
      </c>
      <c r="F90" s="88" t="s">
        <v>81</v>
      </c>
      <c r="G90" s="89" t="s">
        <v>237</v>
      </c>
      <c r="H90" s="90" t="s">
        <v>243</v>
      </c>
      <c r="I90" s="101" t="s">
        <v>116</v>
      </c>
      <c r="J90" s="215">
        <v>13.5</v>
      </c>
      <c r="K90" s="365">
        <v>0</v>
      </c>
      <c r="L90" s="369">
        <v>0</v>
      </c>
    </row>
    <row r="91" spans="2:12" ht="14.25">
      <c r="B91" s="160" t="s">
        <v>147</v>
      </c>
      <c r="C91" s="255">
        <v>871</v>
      </c>
      <c r="D91" s="161" t="s">
        <v>84</v>
      </c>
      <c r="E91" s="161"/>
      <c r="F91" s="143"/>
      <c r="G91" s="144"/>
      <c r="H91" s="145"/>
      <c r="I91" s="161"/>
      <c r="J91" s="225">
        <f>J95</f>
        <v>5</v>
      </c>
      <c r="K91" s="373">
        <v>0</v>
      </c>
      <c r="L91" s="374">
        <v>0</v>
      </c>
    </row>
    <row r="92" spans="2:12" ht="12" customHeight="1">
      <c r="B92" s="103" t="s">
        <v>244</v>
      </c>
      <c r="C92" s="67">
        <v>871</v>
      </c>
      <c r="D92" s="104" t="s">
        <v>84</v>
      </c>
      <c r="E92" s="105">
        <v>12</v>
      </c>
      <c r="F92" s="88"/>
      <c r="G92" s="89"/>
      <c r="H92" s="90"/>
      <c r="I92" s="91"/>
      <c r="J92" s="226">
        <f>J95</f>
        <v>5</v>
      </c>
      <c r="K92" s="366">
        <v>0</v>
      </c>
      <c r="L92" s="370">
        <v>0</v>
      </c>
    </row>
    <row r="93" spans="2:12" ht="38.25" hidden="1">
      <c r="B93" s="77" t="s">
        <v>148</v>
      </c>
      <c r="C93" s="179">
        <v>871</v>
      </c>
      <c r="D93" s="78" t="s">
        <v>84</v>
      </c>
      <c r="E93" s="79" t="s">
        <v>99</v>
      </c>
      <c r="F93" s="80">
        <v>89</v>
      </c>
      <c r="G93" s="81"/>
      <c r="H93" s="82"/>
      <c r="I93" s="83"/>
      <c r="J93" s="213"/>
      <c r="K93" s="366"/>
      <c r="L93" s="370"/>
    </row>
    <row r="94" spans="2:12" ht="38.25" hidden="1">
      <c r="B94" s="110" t="s">
        <v>149</v>
      </c>
      <c r="C94" s="36">
        <v>871</v>
      </c>
      <c r="D94" s="101" t="s">
        <v>84</v>
      </c>
      <c r="E94" s="101" t="s">
        <v>99</v>
      </c>
      <c r="F94" s="88">
        <v>89</v>
      </c>
      <c r="G94" s="89" t="s">
        <v>58</v>
      </c>
      <c r="H94" s="90"/>
      <c r="I94" s="109"/>
      <c r="J94" s="215"/>
      <c r="K94" s="366"/>
      <c r="L94" s="370"/>
    </row>
    <row r="95" spans="2:12" ht="42.75" customHeight="1">
      <c r="B95" s="165" t="s">
        <v>195</v>
      </c>
      <c r="C95" s="256">
        <v>871</v>
      </c>
      <c r="D95" s="185" t="s">
        <v>84</v>
      </c>
      <c r="E95" s="185" t="s">
        <v>196</v>
      </c>
      <c r="F95" s="80" t="s">
        <v>84</v>
      </c>
      <c r="G95" s="81"/>
      <c r="H95" s="90"/>
      <c r="I95" s="109"/>
      <c r="J95" s="214">
        <f>J96</f>
        <v>5</v>
      </c>
      <c r="K95" s="366">
        <v>0</v>
      </c>
      <c r="L95" s="370">
        <v>0</v>
      </c>
    </row>
    <row r="96" spans="2:12" ht="22.5" customHeight="1">
      <c r="B96" s="281" t="s">
        <v>13</v>
      </c>
      <c r="C96" s="256">
        <v>871</v>
      </c>
      <c r="D96" s="185" t="s">
        <v>84</v>
      </c>
      <c r="E96" s="185" t="s">
        <v>196</v>
      </c>
      <c r="F96" s="80" t="s">
        <v>84</v>
      </c>
      <c r="G96" s="81" t="s">
        <v>205</v>
      </c>
      <c r="H96" s="82" t="s">
        <v>245</v>
      </c>
      <c r="I96" s="114"/>
      <c r="J96" s="214">
        <f>J97</f>
        <v>5</v>
      </c>
      <c r="K96" s="366">
        <v>0</v>
      </c>
      <c r="L96" s="370">
        <v>0</v>
      </c>
    </row>
    <row r="97" spans="2:12" ht="24">
      <c r="B97" s="93" t="s">
        <v>117</v>
      </c>
      <c r="C97" s="66">
        <v>871</v>
      </c>
      <c r="D97" s="101" t="s">
        <v>84</v>
      </c>
      <c r="E97" s="101" t="s">
        <v>196</v>
      </c>
      <c r="F97" s="88" t="s">
        <v>84</v>
      </c>
      <c r="G97" s="89" t="s">
        <v>205</v>
      </c>
      <c r="H97" s="90" t="s">
        <v>245</v>
      </c>
      <c r="I97" s="109">
        <v>240</v>
      </c>
      <c r="J97" s="215">
        <v>5</v>
      </c>
      <c r="K97" s="365">
        <v>0</v>
      </c>
      <c r="L97" s="369">
        <v>0</v>
      </c>
    </row>
    <row r="98" spans="2:12" ht="14.25">
      <c r="B98" s="160" t="s">
        <v>69</v>
      </c>
      <c r="C98" s="154">
        <v>871</v>
      </c>
      <c r="D98" s="161" t="s">
        <v>85</v>
      </c>
      <c r="E98" s="161"/>
      <c r="F98" s="143"/>
      <c r="G98" s="144"/>
      <c r="H98" s="145"/>
      <c r="I98" s="161"/>
      <c r="J98" s="225">
        <f>J99+J107</f>
        <v>2274</v>
      </c>
      <c r="K98" s="373">
        <f>K102+K107</f>
        <v>431</v>
      </c>
      <c r="L98" s="374">
        <f>K98/J98*100</f>
        <v>18.953386103781884</v>
      </c>
    </row>
    <row r="99" spans="2:12" ht="12.75">
      <c r="B99" s="103" t="s">
        <v>86</v>
      </c>
      <c r="C99" s="11">
        <v>871</v>
      </c>
      <c r="D99" s="104" t="s">
        <v>85</v>
      </c>
      <c r="E99" s="105" t="s">
        <v>80</v>
      </c>
      <c r="F99" s="88"/>
      <c r="G99" s="89"/>
      <c r="H99" s="90"/>
      <c r="I99" s="91"/>
      <c r="J99" s="226">
        <f>J100</f>
        <v>41.4</v>
      </c>
      <c r="K99" s="366">
        <v>0</v>
      </c>
      <c r="L99" s="370">
        <v>0</v>
      </c>
    </row>
    <row r="100" spans="2:12" ht="78">
      <c r="B100" s="148" t="s">
        <v>197</v>
      </c>
      <c r="C100" s="9">
        <v>871</v>
      </c>
      <c r="D100" s="86" t="s">
        <v>85</v>
      </c>
      <c r="E100" s="87" t="s">
        <v>80</v>
      </c>
      <c r="F100" s="88" t="s">
        <v>61</v>
      </c>
      <c r="G100" s="89" t="s">
        <v>246</v>
      </c>
      <c r="H100" s="90"/>
      <c r="I100" s="91"/>
      <c r="J100" s="228">
        <f>J101</f>
        <v>41.4</v>
      </c>
      <c r="K100" s="365">
        <v>0</v>
      </c>
      <c r="L100" s="369">
        <v>0</v>
      </c>
    </row>
    <row r="101" spans="2:12" ht="24">
      <c r="B101" s="93" t="s">
        <v>117</v>
      </c>
      <c r="C101" s="9">
        <v>871</v>
      </c>
      <c r="D101" s="86" t="s">
        <v>85</v>
      </c>
      <c r="E101" s="87" t="s">
        <v>80</v>
      </c>
      <c r="F101" s="88" t="s">
        <v>61</v>
      </c>
      <c r="G101" s="89" t="s">
        <v>246</v>
      </c>
      <c r="H101" s="90" t="s">
        <v>247</v>
      </c>
      <c r="I101" s="91" t="s">
        <v>116</v>
      </c>
      <c r="J101" s="228">
        <v>41.4</v>
      </c>
      <c r="K101" s="365">
        <v>0</v>
      </c>
      <c r="L101" s="369">
        <v>0</v>
      </c>
    </row>
    <row r="102" spans="2:12" ht="12.75">
      <c r="B102" s="384" t="s">
        <v>302</v>
      </c>
      <c r="C102" s="377"/>
      <c r="D102" s="378"/>
      <c r="E102" s="379"/>
      <c r="F102" s="380"/>
      <c r="G102" s="381"/>
      <c r="H102" s="382"/>
      <c r="I102" s="383"/>
      <c r="J102" s="388"/>
      <c r="K102" s="389">
        <f>K103</f>
        <v>365.1</v>
      </c>
      <c r="L102" s="390"/>
    </row>
    <row r="103" spans="2:12" ht="12.75">
      <c r="B103" s="42" t="s">
        <v>101</v>
      </c>
      <c r="C103" s="11" t="s">
        <v>93</v>
      </c>
      <c r="D103" s="78" t="s">
        <v>85</v>
      </c>
      <c r="E103" s="79" t="s">
        <v>82</v>
      </c>
      <c r="F103" s="80" t="s">
        <v>107</v>
      </c>
      <c r="G103" s="81"/>
      <c r="H103" s="82"/>
      <c r="I103" s="84"/>
      <c r="J103" s="226"/>
      <c r="K103" s="366">
        <f>K104</f>
        <v>365.1</v>
      </c>
      <c r="L103" s="370"/>
    </row>
    <row r="104" spans="2:12" ht="24">
      <c r="B104" s="385" t="s">
        <v>303</v>
      </c>
      <c r="C104" s="9" t="s">
        <v>93</v>
      </c>
      <c r="D104" s="86" t="s">
        <v>85</v>
      </c>
      <c r="E104" s="87" t="s">
        <v>82</v>
      </c>
      <c r="F104" s="88" t="s">
        <v>107</v>
      </c>
      <c r="G104" s="89" t="s">
        <v>224</v>
      </c>
      <c r="H104" s="90"/>
      <c r="I104" s="91"/>
      <c r="J104" s="228"/>
      <c r="K104" s="365">
        <f>K105</f>
        <v>365.1</v>
      </c>
      <c r="L104" s="369"/>
    </row>
    <row r="105" spans="2:12" ht="64.5" customHeight="1">
      <c r="B105" s="386" t="s">
        <v>304</v>
      </c>
      <c r="C105" s="9" t="s">
        <v>93</v>
      </c>
      <c r="D105" s="86" t="s">
        <v>85</v>
      </c>
      <c r="E105" s="87" t="s">
        <v>82</v>
      </c>
      <c r="F105" s="88" t="s">
        <v>107</v>
      </c>
      <c r="G105" s="89" t="s">
        <v>224</v>
      </c>
      <c r="H105" s="90" t="s">
        <v>305</v>
      </c>
      <c r="I105" s="91"/>
      <c r="J105" s="228"/>
      <c r="K105" s="365">
        <f>K106</f>
        <v>365.1</v>
      </c>
      <c r="L105" s="369"/>
    </row>
    <row r="106" spans="2:12" ht="24">
      <c r="B106" s="387" t="s">
        <v>306</v>
      </c>
      <c r="C106" s="9" t="s">
        <v>93</v>
      </c>
      <c r="D106" s="86" t="s">
        <v>85</v>
      </c>
      <c r="E106" s="87" t="s">
        <v>82</v>
      </c>
      <c r="F106" s="88" t="s">
        <v>107</v>
      </c>
      <c r="G106" s="89" t="s">
        <v>224</v>
      </c>
      <c r="H106" s="90" t="s">
        <v>305</v>
      </c>
      <c r="I106" s="91" t="s">
        <v>116</v>
      </c>
      <c r="J106" s="228"/>
      <c r="K106" s="365">
        <v>365.1</v>
      </c>
      <c r="L106" s="369"/>
    </row>
    <row r="107" spans="2:12" ht="12.75">
      <c r="B107" s="103" t="s">
        <v>76</v>
      </c>
      <c r="C107" s="67">
        <v>871</v>
      </c>
      <c r="D107" s="104" t="s">
        <v>85</v>
      </c>
      <c r="E107" s="105" t="s">
        <v>81</v>
      </c>
      <c r="F107" s="88"/>
      <c r="G107" s="89"/>
      <c r="H107" s="90"/>
      <c r="I107" s="91"/>
      <c r="J107" s="226">
        <f>J108</f>
        <v>2232.6</v>
      </c>
      <c r="K107" s="366">
        <f>K120</f>
        <v>65.9</v>
      </c>
      <c r="L107" s="370">
        <f>K107/J107*100</f>
        <v>2.9517154886679213</v>
      </c>
    </row>
    <row r="108" spans="2:12" ht="25.5">
      <c r="B108" s="77" t="s">
        <v>154</v>
      </c>
      <c r="C108" s="11">
        <v>871</v>
      </c>
      <c r="D108" s="78" t="s">
        <v>85</v>
      </c>
      <c r="E108" s="79" t="s">
        <v>81</v>
      </c>
      <c r="F108" s="80" t="s">
        <v>85</v>
      </c>
      <c r="G108" s="81"/>
      <c r="H108" s="82"/>
      <c r="I108" s="83"/>
      <c r="J108" s="213">
        <f>J109+J120+J125</f>
        <v>2232.6</v>
      </c>
      <c r="K108" s="365">
        <f>K120</f>
        <v>65.9</v>
      </c>
      <c r="L108" s="370">
        <f>K108/J108*100</f>
        <v>2.9517154886679213</v>
      </c>
    </row>
    <row r="109" spans="2:12" ht="40.5">
      <c r="B109" s="113" t="s">
        <v>155</v>
      </c>
      <c r="C109" s="64">
        <v>871</v>
      </c>
      <c r="D109" s="95" t="s">
        <v>85</v>
      </c>
      <c r="E109" s="95" t="s">
        <v>81</v>
      </c>
      <c r="F109" s="80" t="s">
        <v>85</v>
      </c>
      <c r="G109" s="81" t="s">
        <v>205</v>
      </c>
      <c r="H109" s="82" t="s">
        <v>212</v>
      </c>
      <c r="I109" s="114"/>
      <c r="J109" s="214">
        <f>J110+J112</f>
        <v>350</v>
      </c>
      <c r="K109" s="365">
        <v>0</v>
      </c>
      <c r="L109" s="369">
        <v>0</v>
      </c>
    </row>
    <row r="110" spans="2:12" ht="33.75">
      <c r="B110" s="115" t="s">
        <v>156</v>
      </c>
      <c r="C110" s="9">
        <v>871</v>
      </c>
      <c r="D110" s="99" t="s">
        <v>85</v>
      </c>
      <c r="E110" s="99" t="s">
        <v>81</v>
      </c>
      <c r="F110" s="88" t="s">
        <v>85</v>
      </c>
      <c r="G110" s="89" t="s">
        <v>205</v>
      </c>
      <c r="H110" s="90" t="s">
        <v>248</v>
      </c>
      <c r="I110" s="109"/>
      <c r="J110" s="214">
        <f>J111</f>
        <v>50</v>
      </c>
      <c r="K110" s="365">
        <v>0</v>
      </c>
      <c r="L110" s="369">
        <v>0</v>
      </c>
    </row>
    <row r="111" spans="2:12" ht="24">
      <c r="B111" s="93" t="s">
        <v>117</v>
      </c>
      <c r="C111" s="9">
        <v>871</v>
      </c>
      <c r="D111" s="99" t="s">
        <v>85</v>
      </c>
      <c r="E111" s="99" t="s">
        <v>81</v>
      </c>
      <c r="F111" s="88" t="s">
        <v>85</v>
      </c>
      <c r="G111" s="89" t="s">
        <v>205</v>
      </c>
      <c r="H111" s="90" t="s">
        <v>248</v>
      </c>
      <c r="I111" s="109">
        <v>240</v>
      </c>
      <c r="J111" s="215">
        <v>50</v>
      </c>
      <c r="K111" s="365">
        <v>0</v>
      </c>
      <c r="L111" s="369">
        <v>0</v>
      </c>
    </row>
    <row r="112" spans="2:12" ht="33.75">
      <c r="B112" s="115" t="s">
        <v>157</v>
      </c>
      <c r="C112" s="9">
        <v>871</v>
      </c>
      <c r="D112" s="99" t="s">
        <v>85</v>
      </c>
      <c r="E112" s="99" t="s">
        <v>81</v>
      </c>
      <c r="F112" s="88" t="s">
        <v>85</v>
      </c>
      <c r="G112" s="89" t="s">
        <v>205</v>
      </c>
      <c r="H112" s="90" t="s">
        <v>249</v>
      </c>
      <c r="I112" s="109"/>
      <c r="J112" s="214">
        <f>J113</f>
        <v>300</v>
      </c>
      <c r="K112" s="365">
        <v>0</v>
      </c>
      <c r="L112" s="369">
        <v>0</v>
      </c>
    </row>
    <row r="113" spans="2:12" ht="24" hidden="1">
      <c r="B113" s="93" t="s">
        <v>117</v>
      </c>
      <c r="C113" s="66">
        <v>871</v>
      </c>
      <c r="D113" s="99" t="s">
        <v>85</v>
      </c>
      <c r="E113" s="99" t="s">
        <v>81</v>
      </c>
      <c r="F113" s="88" t="s">
        <v>85</v>
      </c>
      <c r="G113" s="89" t="s">
        <v>205</v>
      </c>
      <c r="H113" s="90" t="s">
        <v>249</v>
      </c>
      <c r="I113" s="109">
        <v>240</v>
      </c>
      <c r="J113" s="215">
        <v>300</v>
      </c>
      <c r="K113" s="365"/>
      <c r="L113" s="369"/>
    </row>
    <row r="114" spans="2:12" ht="40.5" hidden="1">
      <c r="B114" s="116" t="s">
        <v>158</v>
      </c>
      <c r="C114" s="36">
        <v>871</v>
      </c>
      <c r="D114" s="99" t="s">
        <v>85</v>
      </c>
      <c r="E114" s="99" t="s">
        <v>81</v>
      </c>
      <c r="F114" s="88" t="s">
        <v>85</v>
      </c>
      <c r="G114" s="89" t="s">
        <v>106</v>
      </c>
      <c r="H114" s="90"/>
      <c r="I114" s="109"/>
      <c r="J114" s="214">
        <f>J116+J117</f>
        <v>1350</v>
      </c>
      <c r="K114" s="365"/>
      <c r="L114" s="369"/>
    </row>
    <row r="115" spans="2:12" ht="33.75" hidden="1">
      <c r="B115" s="117" t="s">
        <v>159</v>
      </c>
      <c r="C115" s="11">
        <v>871</v>
      </c>
      <c r="D115" s="99" t="s">
        <v>85</v>
      </c>
      <c r="E115" s="99" t="s">
        <v>81</v>
      </c>
      <c r="F115" s="88" t="s">
        <v>85</v>
      </c>
      <c r="G115" s="89" t="s">
        <v>106</v>
      </c>
      <c r="H115" s="90" t="s">
        <v>250</v>
      </c>
      <c r="I115" s="109"/>
      <c r="J115" s="214">
        <f>J116</f>
        <v>1000</v>
      </c>
      <c r="K115" s="365"/>
      <c r="L115" s="369"/>
    </row>
    <row r="116" spans="2:12" ht="24" hidden="1">
      <c r="B116" s="93" t="s">
        <v>117</v>
      </c>
      <c r="C116" s="9">
        <v>871</v>
      </c>
      <c r="D116" s="99" t="s">
        <v>85</v>
      </c>
      <c r="E116" s="99" t="s">
        <v>81</v>
      </c>
      <c r="F116" s="88" t="s">
        <v>85</v>
      </c>
      <c r="G116" s="89" t="s">
        <v>106</v>
      </c>
      <c r="H116" s="90" t="s">
        <v>250</v>
      </c>
      <c r="I116" s="109">
        <v>240</v>
      </c>
      <c r="J116" s="215">
        <v>1000</v>
      </c>
      <c r="K116" s="365"/>
      <c r="L116" s="369"/>
    </row>
    <row r="117" spans="2:12" ht="33.75" hidden="1">
      <c r="B117" s="117" t="s">
        <v>160</v>
      </c>
      <c r="C117" s="66">
        <v>871</v>
      </c>
      <c r="D117" s="86" t="s">
        <v>85</v>
      </c>
      <c r="E117" s="87" t="s">
        <v>81</v>
      </c>
      <c r="F117" s="88" t="s">
        <v>85</v>
      </c>
      <c r="G117" s="89" t="s">
        <v>106</v>
      </c>
      <c r="H117" s="90" t="s">
        <v>251</v>
      </c>
      <c r="I117" s="118"/>
      <c r="J117" s="214">
        <f>J118</f>
        <v>350</v>
      </c>
      <c r="K117" s="365"/>
      <c r="L117" s="369"/>
    </row>
    <row r="118" spans="2:12" ht="24" hidden="1">
      <c r="B118" s="93" t="s">
        <v>117</v>
      </c>
      <c r="C118" s="64">
        <v>871</v>
      </c>
      <c r="D118" s="86" t="s">
        <v>85</v>
      </c>
      <c r="E118" s="87" t="s">
        <v>81</v>
      </c>
      <c r="F118" s="88" t="s">
        <v>85</v>
      </c>
      <c r="G118" s="89" t="s">
        <v>106</v>
      </c>
      <c r="H118" s="90" t="s">
        <v>251</v>
      </c>
      <c r="I118" s="118">
        <v>240</v>
      </c>
      <c r="J118" s="215">
        <v>350</v>
      </c>
      <c r="K118" s="365"/>
      <c r="L118" s="369"/>
    </row>
    <row r="119" spans="2:12" ht="40.5" hidden="1">
      <c r="B119" s="119" t="s">
        <v>161</v>
      </c>
      <c r="C119" s="11">
        <v>871</v>
      </c>
      <c r="D119" s="86" t="s">
        <v>85</v>
      </c>
      <c r="E119" s="87" t="s">
        <v>81</v>
      </c>
      <c r="F119" s="88" t="s">
        <v>85</v>
      </c>
      <c r="G119" s="89" t="s">
        <v>237</v>
      </c>
      <c r="H119" s="90"/>
      <c r="I119" s="118"/>
      <c r="J119" s="214">
        <f>J126+J128+J130</f>
        <v>300</v>
      </c>
      <c r="K119" s="365"/>
      <c r="L119" s="369"/>
    </row>
    <row r="120" spans="2:12" ht="40.5">
      <c r="B120" s="116" t="s">
        <v>158</v>
      </c>
      <c r="C120" s="11" t="s">
        <v>93</v>
      </c>
      <c r="D120" s="78" t="s">
        <v>85</v>
      </c>
      <c r="E120" s="79" t="s">
        <v>81</v>
      </c>
      <c r="F120" s="80" t="s">
        <v>85</v>
      </c>
      <c r="G120" s="81" t="s">
        <v>106</v>
      </c>
      <c r="H120" s="82"/>
      <c r="I120" s="118"/>
      <c r="J120" s="214">
        <f>J121+J123</f>
        <v>1350</v>
      </c>
      <c r="K120" s="366">
        <f>K121</f>
        <v>65.9</v>
      </c>
      <c r="L120" s="369">
        <f>L121</f>
        <v>6.59</v>
      </c>
    </row>
    <row r="121" spans="2:12" ht="33.75">
      <c r="B121" s="117" t="s">
        <v>159</v>
      </c>
      <c r="C121" s="9" t="s">
        <v>93</v>
      </c>
      <c r="D121" s="86" t="s">
        <v>85</v>
      </c>
      <c r="E121" s="87" t="s">
        <v>81</v>
      </c>
      <c r="F121" s="88" t="s">
        <v>85</v>
      </c>
      <c r="G121" s="89" t="s">
        <v>106</v>
      </c>
      <c r="H121" s="90" t="s">
        <v>250</v>
      </c>
      <c r="I121" s="118"/>
      <c r="J121" s="214">
        <v>1000</v>
      </c>
      <c r="K121" s="366">
        <f>K122</f>
        <v>65.9</v>
      </c>
      <c r="L121" s="369">
        <f>L122</f>
        <v>6.59</v>
      </c>
    </row>
    <row r="122" spans="2:12" ht="24">
      <c r="B122" s="93" t="s">
        <v>117</v>
      </c>
      <c r="C122" s="9" t="s">
        <v>93</v>
      </c>
      <c r="D122" s="86" t="s">
        <v>85</v>
      </c>
      <c r="E122" s="87" t="s">
        <v>81</v>
      </c>
      <c r="F122" s="88" t="s">
        <v>85</v>
      </c>
      <c r="G122" s="89" t="s">
        <v>106</v>
      </c>
      <c r="H122" s="90" t="s">
        <v>250</v>
      </c>
      <c r="I122" s="118">
        <v>240</v>
      </c>
      <c r="J122" s="215">
        <v>1000</v>
      </c>
      <c r="K122" s="365">
        <v>65.9</v>
      </c>
      <c r="L122" s="369">
        <f>K122/J122*100</f>
        <v>6.59</v>
      </c>
    </row>
    <row r="123" spans="2:12" ht="33.75">
      <c r="B123" s="117" t="s">
        <v>160</v>
      </c>
      <c r="C123" s="9" t="s">
        <v>93</v>
      </c>
      <c r="D123" s="86" t="s">
        <v>85</v>
      </c>
      <c r="E123" s="87" t="s">
        <v>81</v>
      </c>
      <c r="F123" s="88" t="s">
        <v>85</v>
      </c>
      <c r="G123" s="89" t="s">
        <v>106</v>
      </c>
      <c r="H123" s="90" t="s">
        <v>251</v>
      </c>
      <c r="I123" s="118"/>
      <c r="J123" s="214">
        <v>350</v>
      </c>
      <c r="K123" s="365">
        <v>0</v>
      </c>
      <c r="L123" s="369">
        <v>0</v>
      </c>
    </row>
    <row r="124" spans="2:12" ht="24">
      <c r="B124" s="93" t="s">
        <v>117</v>
      </c>
      <c r="C124" s="9" t="s">
        <v>93</v>
      </c>
      <c r="D124" s="86" t="s">
        <v>85</v>
      </c>
      <c r="E124" s="87" t="s">
        <v>81</v>
      </c>
      <c r="F124" s="88" t="s">
        <v>85</v>
      </c>
      <c r="G124" s="89" t="s">
        <v>106</v>
      </c>
      <c r="H124" s="90" t="s">
        <v>251</v>
      </c>
      <c r="I124" s="118">
        <v>240</v>
      </c>
      <c r="J124" s="215">
        <v>350</v>
      </c>
      <c r="K124" s="365">
        <v>0</v>
      </c>
      <c r="L124" s="369">
        <v>0</v>
      </c>
    </row>
    <row r="125" spans="2:12" ht="40.5">
      <c r="B125" s="119" t="s">
        <v>161</v>
      </c>
      <c r="C125" s="11" t="s">
        <v>93</v>
      </c>
      <c r="D125" s="78" t="s">
        <v>85</v>
      </c>
      <c r="E125" s="79" t="s">
        <v>81</v>
      </c>
      <c r="F125" s="80" t="s">
        <v>85</v>
      </c>
      <c r="G125" s="81" t="s">
        <v>237</v>
      </c>
      <c r="H125" s="82"/>
      <c r="I125" s="244"/>
      <c r="J125" s="214">
        <f>J126+J128+J130+J132</f>
        <v>532.6</v>
      </c>
      <c r="K125" s="365">
        <v>0</v>
      </c>
      <c r="L125" s="369">
        <v>0</v>
      </c>
    </row>
    <row r="126" spans="2:12" ht="30.75" customHeight="1">
      <c r="B126" s="120" t="s">
        <v>162</v>
      </c>
      <c r="C126" s="9">
        <v>871</v>
      </c>
      <c r="D126" s="86" t="s">
        <v>85</v>
      </c>
      <c r="E126" s="87" t="s">
        <v>81</v>
      </c>
      <c r="F126" s="88" t="s">
        <v>85</v>
      </c>
      <c r="G126" s="89" t="s">
        <v>237</v>
      </c>
      <c r="H126" s="90" t="s">
        <v>252</v>
      </c>
      <c r="I126" s="118"/>
      <c r="J126" s="215">
        <f>J127</f>
        <v>50</v>
      </c>
      <c r="K126" s="365">
        <v>0</v>
      </c>
      <c r="L126" s="369">
        <v>0</v>
      </c>
    </row>
    <row r="127" spans="2:12" ht="24">
      <c r="B127" s="166" t="s">
        <v>117</v>
      </c>
      <c r="C127" s="9">
        <v>871</v>
      </c>
      <c r="D127" s="86" t="s">
        <v>85</v>
      </c>
      <c r="E127" s="87" t="s">
        <v>81</v>
      </c>
      <c r="F127" s="88" t="s">
        <v>85</v>
      </c>
      <c r="G127" s="89" t="s">
        <v>237</v>
      </c>
      <c r="H127" s="90" t="s">
        <v>252</v>
      </c>
      <c r="I127" s="118">
        <v>240</v>
      </c>
      <c r="J127" s="215">
        <v>50</v>
      </c>
      <c r="K127" s="365">
        <v>0</v>
      </c>
      <c r="L127" s="369">
        <v>0</v>
      </c>
    </row>
    <row r="128" spans="2:12" ht="33.75">
      <c r="B128" s="120" t="s">
        <v>163</v>
      </c>
      <c r="C128" s="26">
        <v>871</v>
      </c>
      <c r="D128" s="86" t="s">
        <v>85</v>
      </c>
      <c r="E128" s="87" t="s">
        <v>81</v>
      </c>
      <c r="F128" s="88" t="s">
        <v>85</v>
      </c>
      <c r="G128" s="89" t="s">
        <v>237</v>
      </c>
      <c r="H128" s="90" t="s">
        <v>253</v>
      </c>
      <c r="I128" s="97"/>
      <c r="J128" s="215">
        <f>J129</f>
        <v>50</v>
      </c>
      <c r="K128" s="365">
        <v>0</v>
      </c>
      <c r="L128" s="369">
        <v>0</v>
      </c>
    </row>
    <row r="129" spans="2:12" ht="24">
      <c r="B129" s="166" t="s">
        <v>117</v>
      </c>
      <c r="C129" s="9">
        <v>871</v>
      </c>
      <c r="D129" s="86" t="s">
        <v>85</v>
      </c>
      <c r="E129" s="87" t="s">
        <v>81</v>
      </c>
      <c r="F129" s="88" t="s">
        <v>85</v>
      </c>
      <c r="G129" s="89" t="s">
        <v>237</v>
      </c>
      <c r="H129" s="90" t="s">
        <v>253</v>
      </c>
      <c r="I129" s="97" t="s">
        <v>116</v>
      </c>
      <c r="J129" s="215">
        <v>50</v>
      </c>
      <c r="K129" s="365">
        <v>0</v>
      </c>
      <c r="L129" s="369">
        <v>0</v>
      </c>
    </row>
    <row r="130" spans="2:12" ht="33.75">
      <c r="B130" s="120" t="s">
        <v>164</v>
      </c>
      <c r="C130" s="9">
        <v>871</v>
      </c>
      <c r="D130" s="86" t="s">
        <v>85</v>
      </c>
      <c r="E130" s="87" t="s">
        <v>81</v>
      </c>
      <c r="F130" s="88" t="s">
        <v>85</v>
      </c>
      <c r="G130" s="89" t="s">
        <v>237</v>
      </c>
      <c r="H130" s="90" t="s">
        <v>254</v>
      </c>
      <c r="I130" s="97"/>
      <c r="J130" s="215">
        <f>J131</f>
        <v>200</v>
      </c>
      <c r="K130" s="365">
        <v>0</v>
      </c>
      <c r="L130" s="369">
        <v>0</v>
      </c>
    </row>
    <row r="131" spans="2:12" ht="24">
      <c r="B131" s="166" t="s">
        <v>117</v>
      </c>
      <c r="C131" s="9">
        <v>871</v>
      </c>
      <c r="D131" s="86" t="s">
        <v>85</v>
      </c>
      <c r="E131" s="87" t="s">
        <v>81</v>
      </c>
      <c r="F131" s="88" t="s">
        <v>85</v>
      </c>
      <c r="G131" s="89" t="s">
        <v>237</v>
      </c>
      <c r="H131" s="90" t="s">
        <v>254</v>
      </c>
      <c r="I131" s="97" t="s">
        <v>116</v>
      </c>
      <c r="J131" s="215">
        <v>200</v>
      </c>
      <c r="K131" s="365">
        <v>0</v>
      </c>
      <c r="L131" s="369">
        <v>0</v>
      </c>
    </row>
    <row r="132" spans="2:12" ht="36.75" customHeight="1">
      <c r="B132" s="93" t="s">
        <v>198</v>
      </c>
      <c r="C132" s="257" t="s">
        <v>93</v>
      </c>
      <c r="D132" s="86" t="s">
        <v>85</v>
      </c>
      <c r="E132" s="87" t="s">
        <v>81</v>
      </c>
      <c r="F132" s="88" t="s">
        <v>85</v>
      </c>
      <c r="G132" s="89" t="s">
        <v>237</v>
      </c>
      <c r="H132" s="90" t="s">
        <v>255</v>
      </c>
      <c r="I132" s="97"/>
      <c r="J132" s="214">
        <f>J133</f>
        <v>232.6</v>
      </c>
      <c r="K132" s="365">
        <v>0</v>
      </c>
      <c r="L132" s="369">
        <v>0</v>
      </c>
    </row>
    <row r="133" spans="2:12" ht="12.75" customHeight="1">
      <c r="B133" s="203" t="s">
        <v>199</v>
      </c>
      <c r="C133" s="257" t="s">
        <v>93</v>
      </c>
      <c r="D133" s="86" t="s">
        <v>85</v>
      </c>
      <c r="E133" s="87" t="s">
        <v>81</v>
      </c>
      <c r="F133" s="88" t="s">
        <v>85</v>
      </c>
      <c r="G133" s="89" t="s">
        <v>237</v>
      </c>
      <c r="H133" s="90" t="s">
        <v>255</v>
      </c>
      <c r="I133" s="97" t="s">
        <v>116</v>
      </c>
      <c r="J133" s="215">
        <v>232.6</v>
      </c>
      <c r="K133" s="365">
        <v>0</v>
      </c>
      <c r="L133" s="369">
        <v>0</v>
      </c>
    </row>
    <row r="134" spans="2:12" ht="12.75" customHeight="1">
      <c r="B134" s="134" t="s">
        <v>70</v>
      </c>
      <c r="C134" s="258" t="s">
        <v>93</v>
      </c>
      <c r="D134" s="134" t="s">
        <v>87</v>
      </c>
      <c r="E134" s="135"/>
      <c r="F134" s="136"/>
      <c r="G134" s="137"/>
      <c r="H134" s="145"/>
      <c r="I134" s="137"/>
      <c r="J134" s="225">
        <f>J135</f>
        <v>15</v>
      </c>
      <c r="K134" s="375">
        <v>0</v>
      </c>
      <c r="L134" s="376">
        <v>0</v>
      </c>
    </row>
    <row r="135" spans="2:12" ht="26.25" customHeight="1">
      <c r="B135" s="104" t="s">
        <v>102</v>
      </c>
      <c r="C135" s="69" t="s">
        <v>93</v>
      </c>
      <c r="D135" s="104" t="s">
        <v>87</v>
      </c>
      <c r="E135" s="105" t="s">
        <v>85</v>
      </c>
      <c r="F135" s="121"/>
      <c r="G135" s="97"/>
      <c r="H135" s="90"/>
      <c r="I135" s="97"/>
      <c r="J135" s="214">
        <f>J136</f>
        <v>15</v>
      </c>
      <c r="K135" s="365">
        <v>0</v>
      </c>
      <c r="L135" s="369">
        <v>0</v>
      </c>
    </row>
    <row r="136" spans="2:12" ht="17.25" customHeight="1">
      <c r="B136" s="77" t="s">
        <v>59</v>
      </c>
      <c r="C136" s="45">
        <v>871</v>
      </c>
      <c r="D136" s="95" t="s">
        <v>87</v>
      </c>
      <c r="E136" s="95" t="s">
        <v>85</v>
      </c>
      <c r="F136" s="80" t="s">
        <v>173</v>
      </c>
      <c r="G136" s="81"/>
      <c r="H136" s="82"/>
      <c r="I136" s="123"/>
      <c r="J136" s="214">
        <f>J137</f>
        <v>15</v>
      </c>
      <c r="K136" s="365">
        <v>0</v>
      </c>
      <c r="L136" s="369">
        <v>0</v>
      </c>
    </row>
    <row r="137" spans="2:12" ht="51">
      <c r="B137" s="77" t="s">
        <v>165</v>
      </c>
      <c r="C137" s="64">
        <v>871</v>
      </c>
      <c r="D137" s="95" t="s">
        <v>87</v>
      </c>
      <c r="E137" s="95" t="s">
        <v>85</v>
      </c>
      <c r="F137" s="80" t="s">
        <v>173</v>
      </c>
      <c r="G137" s="81"/>
      <c r="H137" s="82"/>
      <c r="I137" s="123"/>
      <c r="J137" s="214">
        <f>J140</f>
        <v>15</v>
      </c>
      <c r="K137" s="365">
        <v>0</v>
      </c>
      <c r="L137" s="369">
        <v>0</v>
      </c>
    </row>
    <row r="138" spans="2:12" ht="51">
      <c r="B138" s="152" t="s">
        <v>14</v>
      </c>
      <c r="C138" s="11">
        <v>871</v>
      </c>
      <c r="D138" s="95" t="s">
        <v>87</v>
      </c>
      <c r="E138" s="95" t="s">
        <v>85</v>
      </c>
      <c r="F138" s="80" t="s">
        <v>173</v>
      </c>
      <c r="G138" s="81" t="s">
        <v>205</v>
      </c>
      <c r="H138" s="82"/>
      <c r="I138" s="123"/>
      <c r="J138" s="214">
        <f>J139</f>
        <v>15</v>
      </c>
      <c r="K138" s="365">
        <v>0</v>
      </c>
      <c r="L138" s="369">
        <v>0</v>
      </c>
    </row>
    <row r="139" spans="2:12" ht="12.75">
      <c r="B139" s="171" t="s">
        <v>200</v>
      </c>
      <c r="C139" s="66">
        <v>871</v>
      </c>
      <c r="D139" s="99" t="s">
        <v>87</v>
      </c>
      <c r="E139" s="99" t="s">
        <v>85</v>
      </c>
      <c r="F139" s="88" t="s">
        <v>173</v>
      </c>
      <c r="G139" s="89" t="s">
        <v>205</v>
      </c>
      <c r="H139" s="90" t="s">
        <v>229</v>
      </c>
      <c r="I139" s="124"/>
      <c r="J139" s="215">
        <f>J140</f>
        <v>15</v>
      </c>
      <c r="K139" s="365">
        <v>0</v>
      </c>
      <c r="L139" s="369">
        <v>0</v>
      </c>
    </row>
    <row r="140" spans="2:12" ht="24">
      <c r="B140" s="93" t="s">
        <v>117</v>
      </c>
      <c r="C140" s="9">
        <v>871</v>
      </c>
      <c r="D140" s="99" t="s">
        <v>87</v>
      </c>
      <c r="E140" s="99" t="s">
        <v>85</v>
      </c>
      <c r="F140" s="88" t="s">
        <v>173</v>
      </c>
      <c r="G140" s="89" t="s">
        <v>205</v>
      </c>
      <c r="H140" s="90" t="s">
        <v>229</v>
      </c>
      <c r="I140" s="109">
        <v>240</v>
      </c>
      <c r="J140" s="215">
        <v>15</v>
      </c>
      <c r="K140" s="365">
        <v>0</v>
      </c>
      <c r="L140" s="369">
        <v>0</v>
      </c>
    </row>
    <row r="141" spans="2:12" ht="14.25">
      <c r="B141" s="134" t="s">
        <v>71</v>
      </c>
      <c r="C141" s="255">
        <v>871</v>
      </c>
      <c r="D141" s="134" t="s">
        <v>88</v>
      </c>
      <c r="E141" s="135"/>
      <c r="F141" s="136"/>
      <c r="G141" s="137"/>
      <c r="H141" s="145"/>
      <c r="I141" s="137"/>
      <c r="J141" s="225">
        <f aca="true" t="shared" si="3" ref="J141:L142">J142</f>
        <v>3125.5</v>
      </c>
      <c r="K141" s="373">
        <f t="shared" si="3"/>
        <v>557.7</v>
      </c>
      <c r="L141" s="376">
        <f t="shared" si="3"/>
        <v>19.63248495089239</v>
      </c>
    </row>
    <row r="142" spans="2:12" ht="12.75">
      <c r="B142" s="104" t="s">
        <v>89</v>
      </c>
      <c r="C142" s="64">
        <v>871</v>
      </c>
      <c r="D142" s="104" t="s">
        <v>88</v>
      </c>
      <c r="E142" s="105" t="s">
        <v>80</v>
      </c>
      <c r="F142" s="121"/>
      <c r="G142" s="97"/>
      <c r="H142" s="90"/>
      <c r="I142" s="97"/>
      <c r="J142" s="214">
        <f t="shared" si="3"/>
        <v>3125.5</v>
      </c>
      <c r="K142" s="365">
        <f t="shared" si="3"/>
        <v>557.7</v>
      </c>
      <c r="L142" s="369">
        <f t="shared" si="3"/>
        <v>19.63248495089239</v>
      </c>
    </row>
    <row r="143" spans="2:12" ht="38.25">
      <c r="B143" s="147" t="s">
        <v>201</v>
      </c>
      <c r="C143" s="64">
        <v>871</v>
      </c>
      <c r="D143" s="78" t="s">
        <v>88</v>
      </c>
      <c r="E143" s="79" t="s">
        <v>80</v>
      </c>
      <c r="F143" s="80" t="s">
        <v>87</v>
      </c>
      <c r="G143" s="81"/>
      <c r="H143" s="82"/>
      <c r="I143" s="83"/>
      <c r="J143" s="213">
        <f>J144+J153</f>
        <v>3125.5</v>
      </c>
      <c r="K143" s="365">
        <f>K144</f>
        <v>557.7</v>
      </c>
      <c r="L143" s="369">
        <f>L144</f>
        <v>19.63248495089239</v>
      </c>
    </row>
    <row r="144" spans="2:12" ht="25.5">
      <c r="B144" s="152" t="s">
        <v>202</v>
      </c>
      <c r="C144" s="64">
        <v>871</v>
      </c>
      <c r="D144" s="95" t="s">
        <v>88</v>
      </c>
      <c r="E144" s="95" t="s">
        <v>80</v>
      </c>
      <c r="F144" s="80" t="s">
        <v>87</v>
      </c>
      <c r="G144" s="81" t="s">
        <v>205</v>
      </c>
      <c r="H144" s="82"/>
      <c r="I144" s="123"/>
      <c r="J144" s="214">
        <f>J145+J149+J151</f>
        <v>2960.7</v>
      </c>
      <c r="K144" s="365">
        <f>K145</f>
        <v>557.7</v>
      </c>
      <c r="L144" s="369">
        <f>L145</f>
        <v>19.63248495089239</v>
      </c>
    </row>
    <row r="145" spans="2:12" ht="27">
      <c r="B145" s="174" t="s">
        <v>203</v>
      </c>
      <c r="C145" s="23">
        <v>871</v>
      </c>
      <c r="D145" s="99" t="s">
        <v>88</v>
      </c>
      <c r="E145" s="99" t="s">
        <v>80</v>
      </c>
      <c r="F145" s="88" t="s">
        <v>87</v>
      </c>
      <c r="G145" s="89" t="s">
        <v>205</v>
      </c>
      <c r="H145" s="90" t="s">
        <v>256</v>
      </c>
      <c r="I145" s="124"/>
      <c r="J145" s="215">
        <f>J146+J147+J148</f>
        <v>2840.7</v>
      </c>
      <c r="K145" s="365">
        <f>K146+K147</f>
        <v>557.7</v>
      </c>
      <c r="L145" s="369">
        <f>K145/J145*100</f>
        <v>19.63248495089239</v>
      </c>
    </row>
    <row r="146" spans="2:12" ht="12.75">
      <c r="B146" s="148" t="s">
        <v>204</v>
      </c>
      <c r="C146" s="23">
        <v>871</v>
      </c>
      <c r="D146" s="99" t="s">
        <v>88</v>
      </c>
      <c r="E146" s="99" t="s">
        <v>80</v>
      </c>
      <c r="F146" s="88" t="s">
        <v>87</v>
      </c>
      <c r="G146" s="89" t="s">
        <v>205</v>
      </c>
      <c r="H146" s="90" t="s">
        <v>256</v>
      </c>
      <c r="I146" s="124" t="s">
        <v>126</v>
      </c>
      <c r="J146" s="215">
        <v>1887.9</v>
      </c>
      <c r="K146" s="365">
        <v>313.3</v>
      </c>
      <c r="L146" s="369">
        <f>K146/J146*100</f>
        <v>16.595158641877216</v>
      </c>
    </row>
    <row r="147" spans="2:12" ht="24">
      <c r="B147" s="93" t="s">
        <v>117</v>
      </c>
      <c r="C147" s="23">
        <v>871</v>
      </c>
      <c r="D147" s="99" t="s">
        <v>88</v>
      </c>
      <c r="E147" s="99" t="s">
        <v>80</v>
      </c>
      <c r="F147" s="88" t="s">
        <v>87</v>
      </c>
      <c r="G147" s="89" t="s">
        <v>205</v>
      </c>
      <c r="H147" s="90" t="s">
        <v>256</v>
      </c>
      <c r="I147" s="124" t="s">
        <v>116</v>
      </c>
      <c r="J147" s="215">
        <v>950.3</v>
      </c>
      <c r="K147" s="365">
        <v>244.4</v>
      </c>
      <c r="L147" s="369">
        <f>K147/J147*100</f>
        <v>25.718194254445965</v>
      </c>
    </row>
    <row r="148" spans="2:12" ht="12.75">
      <c r="B148" s="93" t="s">
        <v>118</v>
      </c>
      <c r="C148" s="23">
        <v>871</v>
      </c>
      <c r="D148" s="99" t="s">
        <v>88</v>
      </c>
      <c r="E148" s="99" t="s">
        <v>80</v>
      </c>
      <c r="F148" s="88" t="s">
        <v>87</v>
      </c>
      <c r="G148" s="89" t="s">
        <v>205</v>
      </c>
      <c r="H148" s="90" t="s">
        <v>256</v>
      </c>
      <c r="I148" s="109">
        <v>850</v>
      </c>
      <c r="J148" s="215">
        <v>2.5</v>
      </c>
      <c r="K148" s="365">
        <v>0</v>
      </c>
      <c r="L148" s="369">
        <v>0</v>
      </c>
    </row>
    <row r="149" spans="2:12" ht="27.75" customHeight="1">
      <c r="B149" s="93" t="s">
        <v>207</v>
      </c>
      <c r="C149" s="26">
        <v>871</v>
      </c>
      <c r="D149" s="99" t="s">
        <v>88</v>
      </c>
      <c r="E149" s="173" t="s">
        <v>80</v>
      </c>
      <c r="F149" s="88" t="s">
        <v>87</v>
      </c>
      <c r="G149" s="89" t="s">
        <v>205</v>
      </c>
      <c r="H149" s="90" t="s">
        <v>252</v>
      </c>
      <c r="I149" s="118"/>
      <c r="J149" s="229">
        <v>20</v>
      </c>
      <c r="K149" s="365">
        <v>0</v>
      </c>
      <c r="L149" s="369">
        <v>0</v>
      </c>
    </row>
    <row r="150" spans="2:12" ht="22.5" customHeight="1">
      <c r="B150" s="93" t="s">
        <v>117</v>
      </c>
      <c r="C150" s="23">
        <v>871</v>
      </c>
      <c r="D150" s="99" t="s">
        <v>88</v>
      </c>
      <c r="E150" s="173" t="s">
        <v>80</v>
      </c>
      <c r="F150" s="88" t="s">
        <v>87</v>
      </c>
      <c r="G150" s="89" t="s">
        <v>205</v>
      </c>
      <c r="H150" s="90" t="s">
        <v>252</v>
      </c>
      <c r="I150" s="118">
        <v>240</v>
      </c>
      <c r="J150" s="229">
        <v>20</v>
      </c>
      <c r="K150" s="365">
        <v>0</v>
      </c>
      <c r="L150" s="369">
        <v>0</v>
      </c>
    </row>
    <row r="151" spans="2:12" ht="12.75">
      <c r="B151" s="93" t="s">
        <v>208</v>
      </c>
      <c r="C151" s="66">
        <v>871</v>
      </c>
      <c r="D151" s="99" t="s">
        <v>88</v>
      </c>
      <c r="E151" s="173" t="s">
        <v>80</v>
      </c>
      <c r="F151" s="88" t="s">
        <v>87</v>
      </c>
      <c r="G151" s="89" t="s">
        <v>205</v>
      </c>
      <c r="H151" s="90" t="s">
        <v>258</v>
      </c>
      <c r="I151" s="118"/>
      <c r="J151" s="229">
        <v>100</v>
      </c>
      <c r="K151" s="365">
        <v>0</v>
      </c>
      <c r="L151" s="369">
        <v>0</v>
      </c>
    </row>
    <row r="152" spans="2:12" ht="24">
      <c r="B152" s="93" t="s">
        <v>117</v>
      </c>
      <c r="C152" s="23">
        <v>871</v>
      </c>
      <c r="D152" s="99" t="s">
        <v>88</v>
      </c>
      <c r="E152" s="173" t="s">
        <v>80</v>
      </c>
      <c r="F152" s="88" t="s">
        <v>87</v>
      </c>
      <c r="G152" s="89" t="s">
        <v>205</v>
      </c>
      <c r="H152" s="90" t="s">
        <v>258</v>
      </c>
      <c r="I152" s="118">
        <v>240</v>
      </c>
      <c r="J152" s="229">
        <v>100</v>
      </c>
      <c r="K152" s="365">
        <v>0</v>
      </c>
      <c r="L152" s="369">
        <v>0</v>
      </c>
    </row>
    <row r="153" spans="2:12" ht="46.5" customHeight="1">
      <c r="B153" s="245" t="s">
        <v>257</v>
      </c>
      <c r="C153" s="72" t="s">
        <v>93</v>
      </c>
      <c r="D153" s="95" t="s">
        <v>88</v>
      </c>
      <c r="E153" s="246" t="s">
        <v>80</v>
      </c>
      <c r="F153" s="80" t="s">
        <v>87</v>
      </c>
      <c r="G153" s="81" t="s">
        <v>106</v>
      </c>
      <c r="H153" s="82"/>
      <c r="I153" s="244"/>
      <c r="J153" s="214">
        <f>J154</f>
        <v>164.8</v>
      </c>
      <c r="K153" s="365">
        <v>0</v>
      </c>
      <c r="L153" s="369">
        <v>0</v>
      </c>
    </row>
    <row r="154" spans="2:12" ht="36">
      <c r="B154" s="93" t="s">
        <v>16</v>
      </c>
      <c r="C154" s="204" t="s">
        <v>93</v>
      </c>
      <c r="D154" s="99" t="s">
        <v>88</v>
      </c>
      <c r="E154" s="173" t="s">
        <v>80</v>
      </c>
      <c r="F154" s="88" t="s">
        <v>87</v>
      </c>
      <c r="G154" s="89" t="s">
        <v>106</v>
      </c>
      <c r="H154" s="90" t="s">
        <v>206</v>
      </c>
      <c r="I154" s="118"/>
      <c r="J154" s="230">
        <f>J155</f>
        <v>164.8</v>
      </c>
      <c r="K154" s="365">
        <v>0</v>
      </c>
      <c r="L154" s="369">
        <v>0</v>
      </c>
    </row>
    <row r="155" spans="2:12" ht="12.75">
      <c r="B155" s="148" t="s">
        <v>204</v>
      </c>
      <c r="C155" s="204" t="s">
        <v>93</v>
      </c>
      <c r="D155" s="99" t="s">
        <v>88</v>
      </c>
      <c r="E155" s="173" t="s">
        <v>80</v>
      </c>
      <c r="F155" s="88" t="s">
        <v>87</v>
      </c>
      <c r="G155" s="89" t="s">
        <v>106</v>
      </c>
      <c r="H155" s="90" t="s">
        <v>206</v>
      </c>
      <c r="I155" s="118">
        <v>100</v>
      </c>
      <c r="J155" s="230">
        <v>164.8</v>
      </c>
      <c r="K155" s="365">
        <v>0</v>
      </c>
      <c r="L155" s="369">
        <v>0</v>
      </c>
    </row>
    <row r="156" spans="2:12" ht="14.25">
      <c r="B156" s="175" t="s">
        <v>127</v>
      </c>
      <c r="C156" s="259" t="s">
        <v>93</v>
      </c>
      <c r="D156" s="176" t="s">
        <v>98</v>
      </c>
      <c r="E156" s="177"/>
      <c r="F156" s="136"/>
      <c r="G156" s="137"/>
      <c r="H156" s="145"/>
      <c r="I156" s="178" t="s">
        <v>128</v>
      </c>
      <c r="J156" s="225">
        <f aca="true" t="shared" si="4" ref="J156:L160">J157</f>
        <v>276.3</v>
      </c>
      <c r="K156" s="373">
        <f t="shared" si="4"/>
        <v>69.1</v>
      </c>
      <c r="L156" s="374">
        <f t="shared" si="4"/>
        <v>25.009048136083962</v>
      </c>
    </row>
    <row r="157" spans="2:12" ht="12.75">
      <c r="B157" s="104" t="s">
        <v>129</v>
      </c>
      <c r="C157" s="72" t="s">
        <v>93</v>
      </c>
      <c r="D157" s="104" t="s">
        <v>98</v>
      </c>
      <c r="E157" s="105" t="s">
        <v>80</v>
      </c>
      <c r="F157" s="121"/>
      <c r="G157" s="97"/>
      <c r="H157" s="122"/>
      <c r="I157" s="97"/>
      <c r="J157" s="213">
        <f t="shared" si="4"/>
        <v>276.3</v>
      </c>
      <c r="K157" s="366">
        <f t="shared" si="4"/>
        <v>69.1</v>
      </c>
      <c r="L157" s="370">
        <f t="shared" si="4"/>
        <v>25.009048136083962</v>
      </c>
    </row>
    <row r="158" spans="2:12" ht="17.25" customHeight="1">
      <c r="B158" s="77" t="s">
        <v>130</v>
      </c>
      <c r="C158" s="72" t="s">
        <v>93</v>
      </c>
      <c r="D158" s="78" t="s">
        <v>98</v>
      </c>
      <c r="E158" s="79" t="s">
        <v>80</v>
      </c>
      <c r="F158" s="80" t="s">
        <v>131</v>
      </c>
      <c r="G158" s="81"/>
      <c r="H158" s="82"/>
      <c r="I158" s="83"/>
      <c r="J158" s="213">
        <f t="shared" si="4"/>
        <v>276.3</v>
      </c>
      <c r="K158" s="366">
        <f t="shared" si="4"/>
        <v>69.1</v>
      </c>
      <c r="L158" s="370">
        <f t="shared" si="4"/>
        <v>25.009048136083962</v>
      </c>
    </row>
    <row r="159" spans="2:12" ht="12.75">
      <c r="B159" s="77" t="s">
        <v>132</v>
      </c>
      <c r="C159" s="72" t="s">
        <v>93</v>
      </c>
      <c r="D159" s="247" t="s">
        <v>98</v>
      </c>
      <c r="E159" s="129" t="s">
        <v>80</v>
      </c>
      <c r="F159" s="129" t="s">
        <v>131</v>
      </c>
      <c r="G159" s="83" t="s">
        <v>205</v>
      </c>
      <c r="H159" s="130"/>
      <c r="I159" s="83"/>
      <c r="J159" s="213">
        <f t="shared" si="4"/>
        <v>276.3</v>
      </c>
      <c r="K159" s="366">
        <f t="shared" si="4"/>
        <v>69.1</v>
      </c>
      <c r="L159" s="370">
        <f t="shared" si="4"/>
        <v>25.009048136083962</v>
      </c>
    </row>
    <row r="160" spans="2:12" ht="38.25">
      <c r="B160" s="112" t="s">
        <v>133</v>
      </c>
      <c r="C160" s="204" t="s">
        <v>93</v>
      </c>
      <c r="D160" s="125" t="s">
        <v>98</v>
      </c>
      <c r="E160" s="121" t="s">
        <v>80</v>
      </c>
      <c r="F160" s="121" t="s">
        <v>131</v>
      </c>
      <c r="G160" s="97" t="s">
        <v>205</v>
      </c>
      <c r="H160" s="122" t="s">
        <v>259</v>
      </c>
      <c r="I160" s="97"/>
      <c r="J160" s="221">
        <f t="shared" si="4"/>
        <v>276.3</v>
      </c>
      <c r="K160" s="365">
        <f t="shared" si="4"/>
        <v>69.1</v>
      </c>
      <c r="L160" s="369">
        <f t="shared" si="4"/>
        <v>25.009048136083962</v>
      </c>
    </row>
    <row r="161" spans="2:12" ht="25.5">
      <c r="B161" s="112" t="s">
        <v>134</v>
      </c>
      <c r="C161" s="204" t="s">
        <v>93</v>
      </c>
      <c r="D161" s="125" t="s">
        <v>98</v>
      </c>
      <c r="E161" s="121" t="s">
        <v>80</v>
      </c>
      <c r="F161" s="121" t="s">
        <v>131</v>
      </c>
      <c r="G161" s="97" t="s">
        <v>205</v>
      </c>
      <c r="H161" s="122" t="s">
        <v>259</v>
      </c>
      <c r="I161" s="97" t="s">
        <v>135</v>
      </c>
      <c r="J161" s="221">
        <v>276.3</v>
      </c>
      <c r="K161" s="365">
        <v>69.1</v>
      </c>
      <c r="L161" s="369">
        <f>K161/J161*100</f>
        <v>25.009048136083962</v>
      </c>
    </row>
    <row r="162" spans="2:12" ht="31.5">
      <c r="B162" s="167" t="s">
        <v>166</v>
      </c>
      <c r="C162" s="259" t="s">
        <v>93</v>
      </c>
      <c r="D162" s="168" t="s">
        <v>63</v>
      </c>
      <c r="E162" s="169"/>
      <c r="F162" s="169"/>
      <c r="G162" s="159"/>
      <c r="H162" s="170"/>
      <c r="I162" s="159"/>
      <c r="J162" s="222">
        <f>J163</f>
        <v>29.7</v>
      </c>
      <c r="K162" s="373">
        <f>K163</f>
        <v>6.4</v>
      </c>
      <c r="L162" s="374">
        <f>L163</f>
        <v>21.54882154882155</v>
      </c>
    </row>
    <row r="163" spans="2:12" ht="12.75">
      <c r="B163" s="126" t="s">
        <v>166</v>
      </c>
      <c r="C163" s="72" t="s">
        <v>93</v>
      </c>
      <c r="D163" s="248" t="s">
        <v>63</v>
      </c>
      <c r="E163" s="249" t="s">
        <v>80</v>
      </c>
      <c r="F163" s="249"/>
      <c r="G163" s="250"/>
      <c r="H163" s="251"/>
      <c r="I163" s="250"/>
      <c r="J163" s="252">
        <f>J165</f>
        <v>29.7</v>
      </c>
      <c r="K163" s="366">
        <f aca="true" t="shared" si="5" ref="K163:L166">K164</f>
        <v>6.4</v>
      </c>
      <c r="L163" s="370">
        <f t="shared" si="5"/>
        <v>21.54882154882155</v>
      </c>
    </row>
    <row r="164" spans="2:12" ht="12.75">
      <c r="B164" s="77" t="s">
        <v>167</v>
      </c>
      <c r="C164" s="72" t="s">
        <v>93</v>
      </c>
      <c r="D164" s="247" t="s">
        <v>63</v>
      </c>
      <c r="E164" s="129" t="s">
        <v>80</v>
      </c>
      <c r="F164" s="129" t="s">
        <v>168</v>
      </c>
      <c r="G164" s="83"/>
      <c r="H164" s="130"/>
      <c r="I164" s="83"/>
      <c r="J164" s="213">
        <f>J165</f>
        <v>29.7</v>
      </c>
      <c r="K164" s="366">
        <f t="shared" si="5"/>
        <v>6.4</v>
      </c>
      <c r="L164" s="370">
        <f t="shared" si="5"/>
        <v>21.54882154882155</v>
      </c>
    </row>
    <row r="165" spans="2:12" ht="25.5">
      <c r="B165" s="112" t="s">
        <v>169</v>
      </c>
      <c r="C165" s="204" t="s">
        <v>93</v>
      </c>
      <c r="D165" s="125" t="s">
        <v>63</v>
      </c>
      <c r="E165" s="121" t="s">
        <v>80</v>
      </c>
      <c r="F165" s="121" t="s">
        <v>168</v>
      </c>
      <c r="G165" s="97" t="s">
        <v>205</v>
      </c>
      <c r="H165" s="122"/>
      <c r="I165" s="97"/>
      <c r="J165" s="221">
        <f>J166</f>
        <v>29.7</v>
      </c>
      <c r="K165" s="365">
        <f t="shared" si="5"/>
        <v>6.4</v>
      </c>
      <c r="L165" s="369">
        <f t="shared" si="5"/>
        <v>21.54882154882155</v>
      </c>
    </row>
    <row r="166" spans="2:12" ht="33.75">
      <c r="B166" s="108" t="s">
        <v>170</v>
      </c>
      <c r="C166" s="204" t="s">
        <v>93</v>
      </c>
      <c r="D166" s="125" t="s">
        <v>63</v>
      </c>
      <c r="E166" s="121" t="s">
        <v>80</v>
      </c>
      <c r="F166" s="121" t="s">
        <v>168</v>
      </c>
      <c r="G166" s="97" t="s">
        <v>205</v>
      </c>
      <c r="H166" s="122" t="s">
        <v>260</v>
      </c>
      <c r="I166" s="97"/>
      <c r="J166" s="221">
        <f>J167</f>
        <v>29.7</v>
      </c>
      <c r="K166" s="365">
        <f t="shared" si="5"/>
        <v>6.4</v>
      </c>
      <c r="L166" s="369">
        <f t="shared" si="5"/>
        <v>21.54882154882155</v>
      </c>
    </row>
    <row r="167" spans="2:12" ht="12.75">
      <c r="B167" s="108" t="s">
        <v>171</v>
      </c>
      <c r="C167" s="204" t="s">
        <v>93</v>
      </c>
      <c r="D167" s="125" t="s">
        <v>63</v>
      </c>
      <c r="E167" s="121" t="s">
        <v>80</v>
      </c>
      <c r="F167" s="121" t="s">
        <v>168</v>
      </c>
      <c r="G167" s="97" t="s">
        <v>205</v>
      </c>
      <c r="H167" s="122" t="s">
        <v>260</v>
      </c>
      <c r="I167" s="97" t="s">
        <v>172</v>
      </c>
      <c r="J167" s="221">
        <v>29.7</v>
      </c>
      <c r="K167" s="365">
        <v>6.4</v>
      </c>
      <c r="L167" s="369">
        <f>K167/J167*100</f>
        <v>21.54882154882155</v>
      </c>
    </row>
    <row r="168" spans="2:12" ht="36">
      <c r="B168" s="134" t="s">
        <v>137</v>
      </c>
      <c r="C168" s="259" t="s">
        <v>152</v>
      </c>
      <c r="D168" s="134" t="s">
        <v>80</v>
      </c>
      <c r="E168" s="135" t="s">
        <v>81</v>
      </c>
      <c r="F168" s="136"/>
      <c r="G168" s="137"/>
      <c r="H168" s="138"/>
      <c r="I168" s="137"/>
      <c r="J168" s="222">
        <f aca="true" t="shared" si="6" ref="J168:L169">J169</f>
        <v>199.5</v>
      </c>
      <c r="K168" s="373">
        <f t="shared" si="6"/>
        <v>15.8</v>
      </c>
      <c r="L168" s="374">
        <f t="shared" si="6"/>
        <v>8.036622583926755</v>
      </c>
    </row>
    <row r="169" spans="2:12" ht="12.75">
      <c r="B169" s="77" t="s">
        <v>138</v>
      </c>
      <c r="C169" s="72" t="s">
        <v>152</v>
      </c>
      <c r="D169" s="78" t="s">
        <v>80</v>
      </c>
      <c r="E169" s="79" t="s">
        <v>81</v>
      </c>
      <c r="F169" s="80" t="s">
        <v>100</v>
      </c>
      <c r="G169" s="81"/>
      <c r="H169" s="82"/>
      <c r="I169" s="83"/>
      <c r="J169" s="213">
        <f t="shared" si="6"/>
        <v>199.5</v>
      </c>
      <c r="K169" s="366">
        <f t="shared" si="6"/>
        <v>15.8</v>
      </c>
      <c r="L169" s="370">
        <f t="shared" si="6"/>
        <v>8.036622583926755</v>
      </c>
    </row>
    <row r="170" spans="2:12" ht="25.5">
      <c r="B170" s="77" t="s">
        <v>139</v>
      </c>
      <c r="C170" s="72" t="s">
        <v>152</v>
      </c>
      <c r="D170" s="78" t="s">
        <v>80</v>
      </c>
      <c r="E170" s="79" t="s">
        <v>81</v>
      </c>
      <c r="F170" s="80" t="s">
        <v>100</v>
      </c>
      <c r="G170" s="81" t="s">
        <v>58</v>
      </c>
      <c r="H170" s="82"/>
      <c r="I170" s="84"/>
      <c r="J170" s="213">
        <f>J171+J173</f>
        <v>199.5</v>
      </c>
      <c r="K170" s="366">
        <f>K171</f>
        <v>15.8</v>
      </c>
      <c r="L170" s="370">
        <f>L171</f>
        <v>8.036622583926755</v>
      </c>
    </row>
    <row r="171" spans="2:12" ht="51">
      <c r="B171" s="85" t="s">
        <v>140</v>
      </c>
      <c r="C171" s="204" t="s">
        <v>152</v>
      </c>
      <c r="D171" s="86" t="s">
        <v>80</v>
      </c>
      <c r="E171" s="87" t="s">
        <v>81</v>
      </c>
      <c r="F171" s="88" t="s">
        <v>100</v>
      </c>
      <c r="G171" s="89" t="s">
        <v>205</v>
      </c>
      <c r="H171" s="90" t="s">
        <v>210</v>
      </c>
      <c r="I171" s="91"/>
      <c r="J171" s="213">
        <f>J172</f>
        <v>196.6</v>
      </c>
      <c r="K171" s="366">
        <f>K172</f>
        <v>15.8</v>
      </c>
      <c r="L171" s="370">
        <f>L172</f>
        <v>8.036622583926755</v>
      </c>
    </row>
    <row r="172" spans="2:12" ht="24">
      <c r="B172" s="92" t="s">
        <v>114</v>
      </c>
      <c r="C172" s="204" t="s">
        <v>152</v>
      </c>
      <c r="D172" s="86" t="s">
        <v>80</v>
      </c>
      <c r="E172" s="87" t="s">
        <v>81</v>
      </c>
      <c r="F172" s="88" t="s">
        <v>100</v>
      </c>
      <c r="G172" s="89" t="s">
        <v>205</v>
      </c>
      <c r="H172" s="90" t="s">
        <v>210</v>
      </c>
      <c r="I172" s="91" t="s">
        <v>113</v>
      </c>
      <c r="J172" s="221">
        <v>196.6</v>
      </c>
      <c r="K172" s="365">
        <v>15.8</v>
      </c>
      <c r="L172" s="369">
        <f>K172/J172*100</f>
        <v>8.036622583926755</v>
      </c>
    </row>
    <row r="173" spans="2:12" ht="51">
      <c r="B173" s="85" t="s">
        <v>141</v>
      </c>
      <c r="C173" s="204" t="s">
        <v>152</v>
      </c>
      <c r="D173" s="86" t="s">
        <v>80</v>
      </c>
      <c r="E173" s="87" t="s">
        <v>81</v>
      </c>
      <c r="F173" s="88" t="s">
        <v>100</v>
      </c>
      <c r="G173" s="89" t="s">
        <v>205</v>
      </c>
      <c r="H173" s="90" t="s">
        <v>211</v>
      </c>
      <c r="I173" s="91"/>
      <c r="J173" s="221">
        <f>J174</f>
        <v>2.9</v>
      </c>
      <c r="K173" s="365">
        <v>0</v>
      </c>
      <c r="L173" s="369">
        <v>0</v>
      </c>
    </row>
    <row r="174" spans="2:12" ht="24">
      <c r="B174" s="93" t="s">
        <v>117</v>
      </c>
      <c r="C174" s="204" t="s">
        <v>152</v>
      </c>
      <c r="D174" s="86" t="s">
        <v>80</v>
      </c>
      <c r="E174" s="87" t="s">
        <v>81</v>
      </c>
      <c r="F174" s="88" t="s">
        <v>100</v>
      </c>
      <c r="G174" s="89" t="s">
        <v>205</v>
      </c>
      <c r="H174" s="90" t="s">
        <v>211</v>
      </c>
      <c r="I174" s="91" t="s">
        <v>116</v>
      </c>
      <c r="J174" s="221">
        <v>2.9</v>
      </c>
      <c r="K174" s="365">
        <v>0</v>
      </c>
      <c r="L174" s="369">
        <v>0</v>
      </c>
    </row>
    <row r="175" spans="2:12" ht="14.25">
      <c r="B175" s="77" t="s">
        <v>142</v>
      </c>
      <c r="C175" s="127"/>
      <c r="D175" s="128"/>
      <c r="E175" s="129"/>
      <c r="F175" s="83"/>
      <c r="G175" s="130"/>
      <c r="H175" s="205"/>
      <c r="I175" s="206"/>
      <c r="J175" s="231">
        <f>J168+J9</f>
        <v>11635.8</v>
      </c>
      <c r="K175" s="366">
        <f>K168+K9</f>
        <v>1821.5</v>
      </c>
      <c r="L175" s="370">
        <f>K175/J175*100</f>
        <v>15.65427387889101</v>
      </c>
    </row>
  </sheetData>
  <sheetProtection/>
  <mergeCells count="12">
    <mergeCell ref="K7:K8"/>
    <mergeCell ref="L7:L8"/>
    <mergeCell ref="F3:I3"/>
    <mergeCell ref="A4:J4"/>
    <mergeCell ref="D2:J2"/>
    <mergeCell ref="G1:J1"/>
    <mergeCell ref="A5:I5"/>
    <mergeCell ref="D7:I7"/>
    <mergeCell ref="J7:J8"/>
    <mergeCell ref="F8:H8"/>
    <mergeCell ref="A7:A8"/>
    <mergeCell ref="C7:C8"/>
  </mergeCells>
  <printOptions/>
  <pageMargins left="0.6" right="0.26" top="0.34" bottom="0.24" header="0.5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4"/>
  <sheetViews>
    <sheetView workbookViewId="0" topLeftCell="A1">
      <selection activeCell="N9" sqref="N9"/>
    </sheetView>
  </sheetViews>
  <sheetFormatPr defaultColWidth="9.140625" defaultRowHeight="12.75"/>
  <cols>
    <col min="1" max="1" width="55.57421875" style="261" customWidth="1"/>
    <col min="2" max="2" width="4.57421875" style="261" hidden="1" customWidth="1"/>
    <col min="3" max="3" width="4.28125" style="261" hidden="1" customWidth="1"/>
    <col min="4" max="4" width="6.7109375" style="261" customWidth="1"/>
    <col min="5" max="5" width="9.421875" style="261" customWidth="1"/>
    <col min="6" max="8" width="5.140625" style="261" customWidth="1"/>
    <col min="9" max="9" width="6.8515625" style="261" customWidth="1"/>
    <col min="10" max="10" width="8.57421875" style="261" customWidth="1"/>
    <col min="11" max="11" width="9.140625" style="261" customWidth="1"/>
    <col min="12" max="12" width="8.00390625" style="261" customWidth="1"/>
    <col min="13" max="16384" width="9.140625" style="261" customWidth="1"/>
  </cols>
  <sheetData>
    <row r="1" spans="4:16" ht="12.75">
      <c r="D1" s="464" t="s">
        <v>108</v>
      </c>
      <c r="E1" s="464"/>
      <c r="F1" s="464"/>
      <c r="G1" s="464"/>
      <c r="H1" s="464"/>
      <c r="I1" s="464"/>
      <c r="J1" s="464"/>
      <c r="K1" s="1"/>
      <c r="L1" s="1"/>
      <c r="M1" s="1"/>
      <c r="N1" s="447"/>
      <c r="O1" s="447"/>
      <c r="P1" s="447"/>
    </row>
    <row r="2" spans="4:16" ht="45" customHeight="1">
      <c r="D2" s="465" t="s">
        <v>295</v>
      </c>
      <c r="E2" s="466"/>
      <c r="F2" s="466"/>
      <c r="G2" s="466"/>
      <c r="H2" s="466"/>
      <c r="I2" s="466"/>
      <c r="J2" s="466"/>
      <c r="K2" s="73"/>
      <c r="L2" s="73"/>
      <c r="M2" s="73"/>
      <c r="N2" s="73"/>
      <c r="O2" s="73"/>
      <c r="P2" s="73"/>
    </row>
    <row r="3" spans="4:10" ht="11.25" customHeight="1">
      <c r="D3" s="467" t="s">
        <v>318</v>
      </c>
      <c r="E3" s="466"/>
      <c r="F3" s="466"/>
      <c r="G3" s="466"/>
      <c r="H3" s="466"/>
      <c r="I3" s="466"/>
      <c r="J3" s="466"/>
    </row>
    <row r="4" spans="4:10" ht="2.25" customHeight="1" hidden="1">
      <c r="D4" s="310"/>
      <c r="E4" s="310"/>
      <c r="F4" s="310"/>
      <c r="G4" s="310"/>
      <c r="H4" s="310"/>
      <c r="I4" s="310"/>
      <c r="J4" s="310"/>
    </row>
    <row r="5" spans="4:10" ht="12.75" hidden="1">
      <c r="D5" s="310"/>
      <c r="E5" s="310"/>
      <c r="F5" s="310"/>
      <c r="G5" s="310"/>
      <c r="H5" s="310"/>
      <c r="I5" s="310"/>
      <c r="J5" s="310"/>
    </row>
    <row r="6" spans="4:10" ht="12.75" hidden="1">
      <c r="D6" s="310"/>
      <c r="E6" s="310"/>
      <c r="F6" s="310"/>
      <c r="G6" s="310"/>
      <c r="H6" s="310"/>
      <c r="I6" s="310"/>
      <c r="J6" s="310"/>
    </row>
    <row r="7" spans="4:10" ht="6.75" customHeight="1" hidden="1">
      <c r="D7" s="310"/>
      <c r="E7" s="310"/>
      <c r="F7" s="310"/>
      <c r="G7" s="310"/>
      <c r="H7" s="310"/>
      <c r="I7" s="310"/>
      <c r="J7" s="310"/>
    </row>
    <row r="9" spans="1:12" s="266" customFormat="1" ht="81.75" customHeight="1">
      <c r="A9" s="468" t="s">
        <v>296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</row>
    <row r="10" spans="1:10" s="266" customFormat="1" ht="15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0" s="269" customFormat="1" ht="12.75">
      <c r="A11" s="267"/>
      <c r="B11" s="267"/>
      <c r="C11" s="267"/>
      <c r="D11" s="267"/>
      <c r="E11" s="267"/>
      <c r="F11" s="267"/>
      <c r="G11" s="267"/>
      <c r="H11" s="267"/>
      <c r="I11" s="267"/>
      <c r="J11" s="268" t="s">
        <v>92</v>
      </c>
    </row>
    <row r="12" spans="1:12" ht="114.75">
      <c r="A12" s="270" t="s">
        <v>262</v>
      </c>
      <c r="B12" s="271" t="s">
        <v>263</v>
      </c>
      <c r="C12" s="271"/>
      <c r="D12" s="461" t="s">
        <v>263</v>
      </c>
      <c r="E12" s="462"/>
      <c r="F12" s="463"/>
      <c r="G12" s="282" t="s">
        <v>264</v>
      </c>
      <c r="H12" s="282" t="s">
        <v>265</v>
      </c>
      <c r="I12" s="272" t="s">
        <v>266</v>
      </c>
      <c r="J12" s="273" t="s">
        <v>283</v>
      </c>
      <c r="K12" s="362" t="s">
        <v>290</v>
      </c>
      <c r="L12" s="362" t="s">
        <v>281</v>
      </c>
    </row>
    <row r="13" spans="1:12" ht="38.25">
      <c r="A13" s="147" t="s">
        <v>174</v>
      </c>
      <c r="B13" s="95" t="s">
        <v>80</v>
      </c>
      <c r="C13" s="95" t="s">
        <v>63</v>
      </c>
      <c r="D13" s="80" t="s">
        <v>80</v>
      </c>
      <c r="E13" s="81"/>
      <c r="F13" s="82"/>
      <c r="G13" s="283"/>
      <c r="H13" s="283"/>
      <c r="I13" s="95"/>
      <c r="J13" s="214">
        <f>J14</f>
        <v>341.1</v>
      </c>
      <c r="K13" s="360">
        <f>K18</f>
        <v>14.2</v>
      </c>
      <c r="L13" s="363">
        <f>K13/J13*100</f>
        <v>4.163002052184109</v>
      </c>
    </row>
    <row r="14" spans="1:12" ht="51">
      <c r="A14" s="152" t="s">
        <v>175</v>
      </c>
      <c r="B14" s="95" t="s">
        <v>80</v>
      </c>
      <c r="C14" s="95" t="s">
        <v>63</v>
      </c>
      <c r="D14" s="80" t="s">
        <v>80</v>
      </c>
      <c r="E14" s="81" t="s">
        <v>205</v>
      </c>
      <c r="F14" s="82"/>
      <c r="G14" s="283"/>
      <c r="H14" s="283"/>
      <c r="I14" s="114"/>
      <c r="J14" s="214">
        <f>J15+J17+J19</f>
        <v>341.1</v>
      </c>
      <c r="K14" s="360">
        <f>K18</f>
        <v>14.2</v>
      </c>
      <c r="L14" s="360">
        <f>L18</f>
        <v>35.5</v>
      </c>
    </row>
    <row r="15" spans="1:12" ht="102">
      <c r="A15" s="313" t="s">
        <v>223</v>
      </c>
      <c r="B15" s="86" t="s">
        <v>80</v>
      </c>
      <c r="C15" s="87" t="s">
        <v>63</v>
      </c>
      <c r="D15" s="88" t="s">
        <v>80</v>
      </c>
      <c r="E15" s="89" t="s">
        <v>205</v>
      </c>
      <c r="F15" s="90" t="s">
        <v>226</v>
      </c>
      <c r="G15" s="284"/>
      <c r="H15" s="308" t="s">
        <v>80</v>
      </c>
      <c r="I15" s="309" t="s">
        <v>63</v>
      </c>
      <c r="J15" s="221">
        <f>J16</f>
        <v>161.8</v>
      </c>
      <c r="K15" s="360">
        <v>0</v>
      </c>
      <c r="L15" s="360">
        <v>0</v>
      </c>
    </row>
    <row r="16" spans="1:12" ht="25.5">
      <c r="A16" s="85" t="s">
        <v>117</v>
      </c>
      <c r="B16" s="86" t="s">
        <v>80</v>
      </c>
      <c r="C16" s="87" t="s">
        <v>63</v>
      </c>
      <c r="D16" s="88" t="s">
        <v>80</v>
      </c>
      <c r="E16" s="89" t="s">
        <v>205</v>
      </c>
      <c r="F16" s="90" t="s">
        <v>226</v>
      </c>
      <c r="G16" s="284" t="s">
        <v>106</v>
      </c>
      <c r="H16" s="308" t="s">
        <v>80</v>
      </c>
      <c r="I16" s="309" t="s">
        <v>63</v>
      </c>
      <c r="J16" s="221">
        <f>161.8</f>
        <v>161.8</v>
      </c>
      <c r="K16" s="360">
        <v>0</v>
      </c>
      <c r="L16" s="360">
        <v>0</v>
      </c>
    </row>
    <row r="17" spans="1:12" ht="54" customHeight="1">
      <c r="A17" s="313" t="s">
        <v>176</v>
      </c>
      <c r="B17" s="100" t="s">
        <v>80</v>
      </c>
      <c r="C17" s="100" t="s">
        <v>63</v>
      </c>
      <c r="D17" s="88" t="s">
        <v>80</v>
      </c>
      <c r="E17" s="89" t="s">
        <v>205</v>
      </c>
      <c r="F17" s="90" t="s">
        <v>227</v>
      </c>
      <c r="G17" s="284"/>
      <c r="H17" s="308" t="s">
        <v>80</v>
      </c>
      <c r="I17" s="309" t="s">
        <v>63</v>
      </c>
      <c r="J17" s="217">
        <f>J18</f>
        <v>40</v>
      </c>
      <c r="K17" s="360">
        <v>0</v>
      </c>
      <c r="L17" s="360">
        <v>0</v>
      </c>
    </row>
    <row r="18" spans="1:12" ht="25.5">
      <c r="A18" s="85" t="s">
        <v>117</v>
      </c>
      <c r="B18" s="100" t="s">
        <v>80</v>
      </c>
      <c r="C18" s="150" t="s">
        <v>63</v>
      </c>
      <c r="D18" s="88" t="s">
        <v>80</v>
      </c>
      <c r="E18" s="89" t="s">
        <v>205</v>
      </c>
      <c r="F18" s="90" t="s">
        <v>227</v>
      </c>
      <c r="G18" s="284" t="s">
        <v>116</v>
      </c>
      <c r="H18" s="308" t="s">
        <v>80</v>
      </c>
      <c r="I18" s="309" t="s">
        <v>63</v>
      </c>
      <c r="J18" s="217">
        <v>40</v>
      </c>
      <c r="K18" s="360">
        <v>14.2</v>
      </c>
      <c r="L18" s="360">
        <f>K18/J18*100</f>
        <v>35.5</v>
      </c>
    </row>
    <row r="19" spans="1:12" ht="55.5" customHeight="1">
      <c r="A19" s="313" t="s">
        <v>177</v>
      </c>
      <c r="B19" s="86" t="s">
        <v>80</v>
      </c>
      <c r="C19" s="87" t="s">
        <v>63</v>
      </c>
      <c r="D19" s="88" t="s">
        <v>80</v>
      </c>
      <c r="E19" s="89" t="s">
        <v>205</v>
      </c>
      <c r="F19" s="90" t="s">
        <v>228</v>
      </c>
      <c r="G19" s="284"/>
      <c r="H19" s="308" t="s">
        <v>80</v>
      </c>
      <c r="I19" s="309" t="s">
        <v>63</v>
      </c>
      <c r="J19" s="221">
        <f>J20</f>
        <v>139.3</v>
      </c>
      <c r="K19" s="360">
        <v>0</v>
      </c>
      <c r="L19" s="360">
        <v>0</v>
      </c>
    </row>
    <row r="20" spans="1:12" ht="25.5">
      <c r="A20" s="85" t="s">
        <v>117</v>
      </c>
      <c r="B20" s="86" t="s">
        <v>80</v>
      </c>
      <c r="C20" s="87" t="s">
        <v>63</v>
      </c>
      <c r="D20" s="88" t="s">
        <v>80</v>
      </c>
      <c r="E20" s="89" t="s">
        <v>205</v>
      </c>
      <c r="F20" s="90" t="s">
        <v>228</v>
      </c>
      <c r="G20" s="284" t="s">
        <v>116</v>
      </c>
      <c r="H20" s="308" t="s">
        <v>80</v>
      </c>
      <c r="I20" s="309" t="s">
        <v>63</v>
      </c>
      <c r="J20" s="221">
        <v>139.3</v>
      </c>
      <c r="K20" s="360">
        <v>0</v>
      </c>
      <c r="L20" s="360">
        <v>0</v>
      </c>
    </row>
    <row r="21" spans="1:12" ht="38.25">
      <c r="A21" s="147" t="s">
        <v>178</v>
      </c>
      <c r="B21" s="78" t="s">
        <v>80</v>
      </c>
      <c r="C21" s="79" t="s">
        <v>63</v>
      </c>
      <c r="D21" s="80" t="s">
        <v>82</v>
      </c>
      <c r="E21" s="89"/>
      <c r="F21" s="90"/>
      <c r="G21" s="284"/>
      <c r="H21" s="308"/>
      <c r="I21" s="309"/>
      <c r="J21" s="213">
        <f>J22+J29</f>
        <v>240</v>
      </c>
      <c r="K21" s="360">
        <v>0</v>
      </c>
      <c r="L21" s="360">
        <v>0</v>
      </c>
    </row>
    <row r="22" spans="1:12" ht="38.25">
      <c r="A22" s="152" t="s">
        <v>179</v>
      </c>
      <c r="B22" s="78" t="s">
        <v>80</v>
      </c>
      <c r="C22" s="79" t="s">
        <v>63</v>
      </c>
      <c r="D22" s="80" t="s">
        <v>82</v>
      </c>
      <c r="E22" s="81" t="s">
        <v>205</v>
      </c>
      <c r="F22" s="82"/>
      <c r="G22" s="283"/>
      <c r="H22" s="308"/>
      <c r="I22" s="309"/>
      <c r="J22" s="213">
        <f>J23+J25+J27</f>
        <v>140</v>
      </c>
      <c r="K22" s="360">
        <v>0</v>
      </c>
      <c r="L22" s="360">
        <v>0</v>
      </c>
    </row>
    <row r="23" spans="1:12" ht="12.75">
      <c r="A23" s="232"/>
      <c r="B23" s="86" t="s">
        <v>80</v>
      </c>
      <c r="C23" s="87" t="s">
        <v>63</v>
      </c>
      <c r="D23" s="88" t="s">
        <v>82</v>
      </c>
      <c r="E23" s="89" t="s">
        <v>205</v>
      </c>
      <c r="F23" s="90"/>
      <c r="G23" s="284"/>
      <c r="H23" s="308"/>
      <c r="I23" s="309"/>
      <c r="J23" s="221">
        <f>J24</f>
        <v>70</v>
      </c>
      <c r="K23" s="360">
        <v>0</v>
      </c>
      <c r="L23" s="360">
        <v>0</v>
      </c>
    </row>
    <row r="24" spans="1:12" ht="25.5">
      <c r="A24" s="85" t="s">
        <v>117</v>
      </c>
      <c r="B24" s="86" t="s">
        <v>80</v>
      </c>
      <c r="C24" s="87" t="s">
        <v>63</v>
      </c>
      <c r="D24" s="88" t="s">
        <v>82</v>
      </c>
      <c r="E24" s="89" t="s">
        <v>205</v>
      </c>
      <c r="F24" s="90" t="s">
        <v>229</v>
      </c>
      <c r="G24" s="284" t="s">
        <v>116</v>
      </c>
      <c r="H24" s="308" t="s">
        <v>80</v>
      </c>
      <c r="I24" s="309" t="s">
        <v>63</v>
      </c>
      <c r="J24" s="221">
        <v>70</v>
      </c>
      <c r="K24" s="360">
        <v>0</v>
      </c>
      <c r="L24" s="360">
        <v>0</v>
      </c>
    </row>
    <row r="25" spans="1:12" s="279" customFormat="1" ht="63.75">
      <c r="A25" s="148" t="s">
        <v>180</v>
      </c>
      <c r="B25" s="86" t="s">
        <v>80</v>
      </c>
      <c r="C25" s="87" t="s">
        <v>63</v>
      </c>
      <c r="D25" s="88" t="s">
        <v>82</v>
      </c>
      <c r="E25" s="89" t="s">
        <v>205</v>
      </c>
      <c r="F25" s="82"/>
      <c r="G25" s="283"/>
      <c r="H25" s="308"/>
      <c r="I25" s="309"/>
      <c r="J25" s="221">
        <f>J26</f>
        <v>50</v>
      </c>
      <c r="K25" s="361">
        <v>0</v>
      </c>
      <c r="L25" s="361">
        <v>0</v>
      </c>
    </row>
    <row r="26" spans="1:12" ht="25.5">
      <c r="A26" s="85" t="s">
        <v>117</v>
      </c>
      <c r="B26" s="86" t="s">
        <v>80</v>
      </c>
      <c r="C26" s="87" t="s">
        <v>63</v>
      </c>
      <c r="D26" s="88" t="s">
        <v>82</v>
      </c>
      <c r="E26" s="89" t="s">
        <v>205</v>
      </c>
      <c r="F26" s="30" t="s">
        <v>230</v>
      </c>
      <c r="G26" s="286" t="s">
        <v>116</v>
      </c>
      <c r="H26" s="308" t="s">
        <v>80</v>
      </c>
      <c r="I26" s="309" t="s">
        <v>63</v>
      </c>
      <c r="J26" s="221">
        <v>50</v>
      </c>
      <c r="K26" s="360">
        <v>0</v>
      </c>
      <c r="L26" s="360">
        <v>0</v>
      </c>
    </row>
    <row r="27" spans="1:12" ht="12.75">
      <c r="A27" s="200" t="s">
        <v>181</v>
      </c>
      <c r="B27" s="86" t="s">
        <v>80</v>
      </c>
      <c r="C27" s="87" t="s">
        <v>63</v>
      </c>
      <c r="D27" s="88" t="s">
        <v>82</v>
      </c>
      <c r="E27" s="89" t="s">
        <v>205</v>
      </c>
      <c r="F27" s="30"/>
      <c r="G27" s="286"/>
      <c r="H27" s="308"/>
      <c r="I27" s="309"/>
      <c r="J27" s="221">
        <f>J28</f>
        <v>20</v>
      </c>
      <c r="K27" s="360">
        <v>0</v>
      </c>
      <c r="L27" s="360">
        <v>0</v>
      </c>
    </row>
    <row r="28" spans="1:12" ht="24">
      <c r="A28" s="93" t="s">
        <v>117</v>
      </c>
      <c r="B28" s="86" t="s">
        <v>80</v>
      </c>
      <c r="C28" s="87" t="s">
        <v>63</v>
      </c>
      <c r="D28" s="88" t="s">
        <v>82</v>
      </c>
      <c r="E28" s="89" t="s">
        <v>205</v>
      </c>
      <c r="F28" s="30" t="s">
        <v>231</v>
      </c>
      <c r="G28" s="286" t="s">
        <v>116</v>
      </c>
      <c r="H28" s="308" t="s">
        <v>80</v>
      </c>
      <c r="I28" s="309" t="s">
        <v>63</v>
      </c>
      <c r="J28" s="221">
        <v>20</v>
      </c>
      <c r="K28" s="360">
        <v>0</v>
      </c>
      <c r="L28" s="360">
        <v>0</v>
      </c>
    </row>
    <row r="29" spans="1:12" ht="25.5">
      <c r="A29" s="152" t="s">
        <v>182</v>
      </c>
      <c r="B29" s="78" t="s">
        <v>80</v>
      </c>
      <c r="C29" s="79" t="s">
        <v>63</v>
      </c>
      <c r="D29" s="80" t="s">
        <v>82</v>
      </c>
      <c r="E29" s="81" t="s">
        <v>106</v>
      </c>
      <c r="F29" s="82"/>
      <c r="G29" s="283"/>
      <c r="H29" s="308"/>
      <c r="I29" s="309"/>
      <c r="J29" s="213">
        <f>J30+J32</f>
        <v>100</v>
      </c>
      <c r="K29" s="360">
        <v>0</v>
      </c>
      <c r="L29" s="360">
        <v>0</v>
      </c>
    </row>
    <row r="30" spans="1:12" s="279" customFormat="1" ht="24">
      <c r="A30" s="92" t="s">
        <v>183</v>
      </c>
      <c r="B30" s="100" t="s">
        <v>80</v>
      </c>
      <c r="C30" s="100" t="s">
        <v>63</v>
      </c>
      <c r="D30" s="88" t="s">
        <v>82</v>
      </c>
      <c r="E30" s="89" t="s">
        <v>106</v>
      </c>
      <c r="F30" s="90" t="s">
        <v>232</v>
      </c>
      <c r="G30" s="284"/>
      <c r="H30" s="308" t="s">
        <v>80</v>
      </c>
      <c r="I30" s="309" t="s">
        <v>63</v>
      </c>
      <c r="J30" s="217">
        <v>95</v>
      </c>
      <c r="K30" s="361">
        <v>0</v>
      </c>
      <c r="L30" s="361">
        <v>0</v>
      </c>
    </row>
    <row r="31" spans="1:12" ht="24">
      <c r="A31" s="93" t="s">
        <v>117</v>
      </c>
      <c r="B31" s="100" t="s">
        <v>80</v>
      </c>
      <c r="C31" s="100" t="s">
        <v>63</v>
      </c>
      <c r="D31" s="88" t="s">
        <v>82</v>
      </c>
      <c r="E31" s="89" t="s">
        <v>106</v>
      </c>
      <c r="F31" s="90" t="s">
        <v>232</v>
      </c>
      <c r="G31" s="284" t="s">
        <v>116</v>
      </c>
      <c r="H31" s="308" t="s">
        <v>80</v>
      </c>
      <c r="I31" s="309" t="s">
        <v>63</v>
      </c>
      <c r="J31" s="217">
        <v>95</v>
      </c>
      <c r="K31" s="360">
        <v>0</v>
      </c>
      <c r="L31" s="360">
        <v>0</v>
      </c>
    </row>
    <row r="32" spans="1:12" ht="24">
      <c r="A32" s="92" t="s">
        <v>184</v>
      </c>
      <c r="B32" s="100" t="s">
        <v>80</v>
      </c>
      <c r="C32" s="100" t="s">
        <v>63</v>
      </c>
      <c r="D32" s="88" t="s">
        <v>82</v>
      </c>
      <c r="E32" s="89" t="s">
        <v>106</v>
      </c>
      <c r="F32" s="90" t="s">
        <v>233</v>
      </c>
      <c r="G32" s="284"/>
      <c r="H32" s="308" t="s">
        <v>80</v>
      </c>
      <c r="I32" s="309" t="s">
        <v>63</v>
      </c>
      <c r="J32" s="217">
        <f>J33</f>
        <v>5</v>
      </c>
      <c r="K32" s="360">
        <v>0</v>
      </c>
      <c r="L32" s="360">
        <v>0</v>
      </c>
    </row>
    <row r="33" spans="1:12" ht="24">
      <c r="A33" s="93" t="s">
        <v>117</v>
      </c>
      <c r="B33" s="100" t="s">
        <v>80</v>
      </c>
      <c r="C33" s="100" t="s">
        <v>63</v>
      </c>
      <c r="D33" s="88" t="s">
        <v>82</v>
      </c>
      <c r="E33" s="89" t="s">
        <v>106</v>
      </c>
      <c r="F33" s="90" t="s">
        <v>233</v>
      </c>
      <c r="G33" s="284" t="s">
        <v>116</v>
      </c>
      <c r="H33" s="308" t="s">
        <v>80</v>
      </c>
      <c r="I33" s="309" t="s">
        <v>63</v>
      </c>
      <c r="J33" s="217">
        <v>5</v>
      </c>
      <c r="K33" s="360">
        <v>0</v>
      </c>
      <c r="L33" s="360">
        <v>0</v>
      </c>
    </row>
    <row r="34" spans="1:12" ht="51">
      <c r="A34" s="147" t="s">
        <v>187</v>
      </c>
      <c r="B34" s="185" t="s">
        <v>81</v>
      </c>
      <c r="C34" s="185" t="s">
        <v>99</v>
      </c>
      <c r="D34" s="80" t="s">
        <v>81</v>
      </c>
      <c r="E34" s="81"/>
      <c r="F34" s="90"/>
      <c r="G34" s="284"/>
      <c r="H34" s="284"/>
      <c r="I34" s="101"/>
      <c r="J34" s="214">
        <f>J35+J38+J43</f>
        <v>223.5</v>
      </c>
      <c r="K34" s="360">
        <v>0</v>
      </c>
      <c r="L34" s="360">
        <v>0</v>
      </c>
    </row>
    <row r="35" spans="1:12" ht="51">
      <c r="A35" s="243" t="s">
        <v>188</v>
      </c>
      <c r="B35" s="185" t="s">
        <v>81</v>
      </c>
      <c r="C35" s="185" t="s">
        <v>99</v>
      </c>
      <c r="D35" s="80" t="s">
        <v>81</v>
      </c>
      <c r="E35" s="81" t="s">
        <v>205</v>
      </c>
      <c r="F35" s="82"/>
      <c r="G35" s="283"/>
      <c r="H35" s="283"/>
      <c r="I35" s="185"/>
      <c r="J35" s="214">
        <f>J36</f>
        <v>10</v>
      </c>
      <c r="K35" s="360">
        <v>0</v>
      </c>
      <c r="L35" s="360">
        <v>0</v>
      </c>
    </row>
    <row r="36" spans="1:12" ht="25.5">
      <c r="A36" s="200" t="s">
        <v>189</v>
      </c>
      <c r="B36" s="101" t="s">
        <v>81</v>
      </c>
      <c r="C36" s="101" t="s">
        <v>99</v>
      </c>
      <c r="D36" s="88" t="s">
        <v>81</v>
      </c>
      <c r="E36" s="89" t="s">
        <v>205</v>
      </c>
      <c r="F36" s="90" t="s">
        <v>240</v>
      </c>
      <c r="G36" s="284"/>
      <c r="H36" s="284" t="s">
        <v>81</v>
      </c>
      <c r="I36" s="101" t="s">
        <v>99</v>
      </c>
      <c r="J36" s="215">
        <f>J37</f>
        <v>10</v>
      </c>
      <c r="K36" s="360">
        <v>0</v>
      </c>
      <c r="L36" s="360">
        <v>0</v>
      </c>
    </row>
    <row r="37" spans="1:12" ht="24">
      <c r="A37" s="93" t="s">
        <v>117</v>
      </c>
      <c r="B37" s="101" t="s">
        <v>81</v>
      </c>
      <c r="C37" s="101" t="s">
        <v>99</v>
      </c>
      <c r="D37" s="88" t="s">
        <v>81</v>
      </c>
      <c r="E37" s="89" t="s">
        <v>205</v>
      </c>
      <c r="F37" s="90" t="s">
        <v>240</v>
      </c>
      <c r="G37" s="284" t="s">
        <v>116</v>
      </c>
      <c r="H37" s="284" t="s">
        <v>81</v>
      </c>
      <c r="I37" s="101" t="s">
        <v>99</v>
      </c>
      <c r="J37" s="215">
        <v>10</v>
      </c>
      <c r="K37" s="360">
        <v>0</v>
      </c>
      <c r="L37" s="360">
        <v>0</v>
      </c>
    </row>
    <row r="38" spans="1:12" ht="38.25">
      <c r="A38" s="165" t="s">
        <v>190</v>
      </c>
      <c r="B38" s="185" t="s">
        <v>81</v>
      </c>
      <c r="C38" s="185" t="s">
        <v>98</v>
      </c>
      <c r="D38" s="80" t="s">
        <v>81</v>
      </c>
      <c r="E38" s="81" t="s">
        <v>106</v>
      </c>
      <c r="F38" s="82"/>
      <c r="G38" s="283"/>
      <c r="H38" s="283"/>
      <c r="I38" s="185"/>
      <c r="J38" s="214">
        <f>J39+J41</f>
        <v>200</v>
      </c>
      <c r="K38" s="360">
        <v>0</v>
      </c>
      <c r="L38" s="360">
        <v>0</v>
      </c>
    </row>
    <row r="39" spans="1:12" ht="25.5">
      <c r="A39" s="151" t="s">
        <v>191</v>
      </c>
      <c r="B39" s="101" t="s">
        <v>81</v>
      </c>
      <c r="C39" s="101" t="s">
        <v>98</v>
      </c>
      <c r="D39" s="88" t="s">
        <v>81</v>
      </c>
      <c r="E39" s="89" t="s">
        <v>106</v>
      </c>
      <c r="F39" s="90" t="s">
        <v>241</v>
      </c>
      <c r="G39" s="284"/>
      <c r="H39" s="284" t="s">
        <v>81</v>
      </c>
      <c r="I39" s="101" t="s">
        <v>98</v>
      </c>
      <c r="J39" s="215">
        <f>J40</f>
        <v>180</v>
      </c>
      <c r="K39" s="360">
        <v>0</v>
      </c>
      <c r="L39" s="360">
        <v>0</v>
      </c>
    </row>
    <row r="40" spans="1:12" ht="24">
      <c r="A40" s="93" t="s">
        <v>117</v>
      </c>
      <c r="B40" s="101" t="s">
        <v>81</v>
      </c>
      <c r="C40" s="101" t="s">
        <v>98</v>
      </c>
      <c r="D40" s="88" t="s">
        <v>81</v>
      </c>
      <c r="E40" s="89" t="s">
        <v>106</v>
      </c>
      <c r="F40" s="90" t="s">
        <v>241</v>
      </c>
      <c r="G40" s="284" t="s">
        <v>116</v>
      </c>
      <c r="H40" s="284" t="s">
        <v>81</v>
      </c>
      <c r="I40" s="101" t="s">
        <v>98</v>
      </c>
      <c r="J40" s="215">
        <v>180</v>
      </c>
      <c r="K40" s="360">
        <v>0</v>
      </c>
      <c r="L40" s="360">
        <v>0</v>
      </c>
    </row>
    <row r="41" spans="1:12" s="279" customFormat="1" ht="25.5">
      <c r="A41" s="151" t="s">
        <v>192</v>
      </c>
      <c r="B41" s="101" t="s">
        <v>81</v>
      </c>
      <c r="C41" s="101" t="s">
        <v>98</v>
      </c>
      <c r="D41" s="88" t="s">
        <v>81</v>
      </c>
      <c r="E41" s="89" t="s">
        <v>106</v>
      </c>
      <c r="F41" s="90" t="s">
        <v>242</v>
      </c>
      <c r="G41" s="284"/>
      <c r="H41" s="284" t="s">
        <v>81</v>
      </c>
      <c r="I41" s="101" t="s">
        <v>98</v>
      </c>
      <c r="J41" s="215">
        <f>J42</f>
        <v>20</v>
      </c>
      <c r="K41" s="361">
        <v>0</v>
      </c>
      <c r="L41" s="361">
        <v>0</v>
      </c>
    </row>
    <row r="42" spans="1:12" ht="24">
      <c r="A42" s="93" t="s">
        <v>117</v>
      </c>
      <c r="B42" s="101" t="s">
        <v>81</v>
      </c>
      <c r="C42" s="101" t="s">
        <v>98</v>
      </c>
      <c r="D42" s="88" t="s">
        <v>81</v>
      </c>
      <c r="E42" s="89" t="s">
        <v>106</v>
      </c>
      <c r="F42" s="90" t="s">
        <v>242</v>
      </c>
      <c r="G42" s="284" t="s">
        <v>116</v>
      </c>
      <c r="H42" s="284" t="s">
        <v>81</v>
      </c>
      <c r="I42" s="101" t="s">
        <v>98</v>
      </c>
      <c r="J42" s="215">
        <v>20</v>
      </c>
      <c r="K42" s="360">
        <v>0</v>
      </c>
      <c r="L42" s="360">
        <v>0</v>
      </c>
    </row>
    <row r="43" spans="1:12" ht="38.25">
      <c r="A43" s="147" t="s">
        <v>193</v>
      </c>
      <c r="B43" s="185" t="s">
        <v>81</v>
      </c>
      <c r="C43" s="185" t="s">
        <v>98</v>
      </c>
      <c r="D43" s="80" t="s">
        <v>81</v>
      </c>
      <c r="E43" s="81" t="s">
        <v>237</v>
      </c>
      <c r="F43" s="82"/>
      <c r="G43" s="283"/>
      <c r="H43" s="284"/>
      <c r="I43" s="101"/>
      <c r="J43" s="214">
        <f>J44</f>
        <v>13.5</v>
      </c>
      <c r="K43" s="360">
        <v>0</v>
      </c>
      <c r="L43" s="360">
        <v>0</v>
      </c>
    </row>
    <row r="44" spans="1:12" ht="25.5">
      <c r="A44" s="151" t="s">
        <v>194</v>
      </c>
      <c r="B44" s="101" t="s">
        <v>81</v>
      </c>
      <c r="C44" s="101" t="s">
        <v>98</v>
      </c>
      <c r="D44" s="88" t="s">
        <v>81</v>
      </c>
      <c r="E44" s="89" t="s">
        <v>237</v>
      </c>
      <c r="F44" s="90" t="s">
        <v>243</v>
      </c>
      <c r="G44" s="284"/>
      <c r="H44" s="284" t="s">
        <v>81</v>
      </c>
      <c r="I44" s="101" t="s">
        <v>98</v>
      </c>
      <c r="J44" s="215">
        <f>J45</f>
        <v>13.5</v>
      </c>
      <c r="K44" s="360">
        <v>0</v>
      </c>
      <c r="L44" s="360">
        <v>0</v>
      </c>
    </row>
    <row r="45" spans="1:12" ht="24">
      <c r="A45" s="93" t="s">
        <v>117</v>
      </c>
      <c r="B45" s="101" t="s">
        <v>81</v>
      </c>
      <c r="C45" s="101" t="s">
        <v>98</v>
      </c>
      <c r="D45" s="88" t="s">
        <v>81</v>
      </c>
      <c r="E45" s="89" t="s">
        <v>237</v>
      </c>
      <c r="F45" s="90" t="s">
        <v>243</v>
      </c>
      <c r="G45" s="284" t="s">
        <v>116</v>
      </c>
      <c r="H45" s="284" t="s">
        <v>81</v>
      </c>
      <c r="I45" s="101" t="s">
        <v>98</v>
      </c>
      <c r="J45" s="215">
        <v>13.5</v>
      </c>
      <c r="K45" s="360">
        <v>0</v>
      </c>
      <c r="L45" s="360">
        <v>0</v>
      </c>
    </row>
    <row r="46" spans="1:12" ht="38.25">
      <c r="A46" s="165" t="s">
        <v>195</v>
      </c>
      <c r="B46" s="185" t="s">
        <v>84</v>
      </c>
      <c r="C46" s="185" t="s">
        <v>196</v>
      </c>
      <c r="D46" s="80" t="s">
        <v>84</v>
      </c>
      <c r="E46" s="81"/>
      <c r="F46" s="90"/>
      <c r="G46" s="284"/>
      <c r="H46" s="284"/>
      <c r="I46" s="109"/>
      <c r="J46" s="214">
        <f>J47</f>
        <v>5</v>
      </c>
      <c r="K46" s="360">
        <v>0</v>
      </c>
      <c r="L46" s="360">
        <v>0</v>
      </c>
    </row>
    <row r="47" spans="1:12" ht="25.5">
      <c r="A47" s="281" t="s">
        <v>13</v>
      </c>
      <c r="B47" s="185" t="s">
        <v>84</v>
      </c>
      <c r="C47" s="185" t="s">
        <v>196</v>
      </c>
      <c r="D47" s="80" t="s">
        <v>84</v>
      </c>
      <c r="E47" s="81" t="s">
        <v>205</v>
      </c>
      <c r="F47" s="82" t="s">
        <v>245</v>
      </c>
      <c r="G47" s="283"/>
      <c r="H47" s="283" t="s">
        <v>84</v>
      </c>
      <c r="I47" s="114">
        <v>12</v>
      </c>
      <c r="J47" s="214">
        <f>J48</f>
        <v>5</v>
      </c>
      <c r="K47" s="360">
        <v>0</v>
      </c>
      <c r="L47" s="360">
        <v>0</v>
      </c>
    </row>
    <row r="48" spans="1:12" ht="24">
      <c r="A48" s="93" t="s">
        <v>117</v>
      </c>
      <c r="B48" s="101" t="s">
        <v>84</v>
      </c>
      <c r="C48" s="101" t="s">
        <v>196</v>
      </c>
      <c r="D48" s="88" t="s">
        <v>84</v>
      </c>
      <c r="E48" s="89" t="s">
        <v>205</v>
      </c>
      <c r="F48" s="90" t="s">
        <v>245</v>
      </c>
      <c r="G48" s="284" t="s">
        <v>116</v>
      </c>
      <c r="H48" s="284" t="s">
        <v>84</v>
      </c>
      <c r="I48" s="109">
        <v>12</v>
      </c>
      <c r="J48" s="215">
        <v>5</v>
      </c>
      <c r="K48" s="360">
        <v>0</v>
      </c>
      <c r="L48" s="360">
        <v>0</v>
      </c>
    </row>
    <row r="49" spans="1:12" ht="25.5">
      <c r="A49" s="77" t="s">
        <v>154</v>
      </c>
      <c r="B49" s="78" t="s">
        <v>85</v>
      </c>
      <c r="C49" s="79" t="s">
        <v>81</v>
      </c>
      <c r="D49" s="80" t="s">
        <v>85</v>
      </c>
      <c r="E49" s="81"/>
      <c r="F49" s="82"/>
      <c r="G49" s="283"/>
      <c r="H49" s="283"/>
      <c r="I49" s="285"/>
      <c r="J49" s="213">
        <v>2232.6</v>
      </c>
      <c r="K49" s="360">
        <v>0</v>
      </c>
      <c r="L49" s="360">
        <v>0</v>
      </c>
    </row>
    <row r="50" spans="1:12" ht="40.5">
      <c r="A50" s="113" t="s">
        <v>155</v>
      </c>
      <c r="B50" s="95" t="s">
        <v>85</v>
      </c>
      <c r="C50" s="95" t="s">
        <v>81</v>
      </c>
      <c r="D50" s="80" t="s">
        <v>85</v>
      </c>
      <c r="E50" s="81" t="s">
        <v>205</v>
      </c>
      <c r="F50" s="82" t="s">
        <v>212</v>
      </c>
      <c r="G50" s="283"/>
      <c r="H50" s="283"/>
      <c r="I50" s="114"/>
      <c r="J50" s="214">
        <v>350</v>
      </c>
      <c r="K50" s="360">
        <v>0</v>
      </c>
      <c r="L50" s="360">
        <v>0</v>
      </c>
    </row>
    <row r="51" spans="1:12" ht="33.75">
      <c r="A51" s="115" t="s">
        <v>156</v>
      </c>
      <c r="B51" s="99" t="s">
        <v>85</v>
      </c>
      <c r="C51" s="99" t="s">
        <v>81</v>
      </c>
      <c r="D51" s="88" t="s">
        <v>85</v>
      </c>
      <c r="E51" s="89" t="s">
        <v>205</v>
      </c>
      <c r="F51" s="90" t="s">
        <v>248</v>
      </c>
      <c r="G51" s="284"/>
      <c r="H51" s="284" t="s">
        <v>85</v>
      </c>
      <c r="I51" s="99" t="s">
        <v>81</v>
      </c>
      <c r="J51" s="215">
        <v>50</v>
      </c>
      <c r="K51" s="360">
        <v>0</v>
      </c>
      <c r="L51" s="360">
        <v>0</v>
      </c>
    </row>
    <row r="52" spans="1:12" ht="24">
      <c r="A52" s="93" t="s">
        <v>117</v>
      </c>
      <c r="B52" s="99" t="s">
        <v>85</v>
      </c>
      <c r="C52" s="99" t="s">
        <v>81</v>
      </c>
      <c r="D52" s="88" t="s">
        <v>85</v>
      </c>
      <c r="E52" s="89" t="s">
        <v>205</v>
      </c>
      <c r="F52" s="90" t="s">
        <v>248</v>
      </c>
      <c r="G52" s="284" t="s">
        <v>116</v>
      </c>
      <c r="H52" s="284" t="s">
        <v>85</v>
      </c>
      <c r="I52" s="99" t="s">
        <v>81</v>
      </c>
      <c r="J52" s="215">
        <v>50</v>
      </c>
      <c r="K52" s="360">
        <v>0</v>
      </c>
      <c r="L52" s="360">
        <v>0</v>
      </c>
    </row>
    <row r="53" spans="1:12" ht="33.75">
      <c r="A53" s="115" t="s">
        <v>157</v>
      </c>
      <c r="B53" s="99" t="s">
        <v>85</v>
      </c>
      <c r="C53" s="99" t="s">
        <v>81</v>
      </c>
      <c r="D53" s="88" t="s">
        <v>85</v>
      </c>
      <c r="E53" s="89" t="s">
        <v>205</v>
      </c>
      <c r="F53" s="90" t="s">
        <v>249</v>
      </c>
      <c r="G53" s="284"/>
      <c r="H53" s="284" t="s">
        <v>85</v>
      </c>
      <c r="I53" s="99" t="s">
        <v>81</v>
      </c>
      <c r="J53" s="215">
        <v>300</v>
      </c>
      <c r="K53" s="360">
        <v>0</v>
      </c>
      <c r="L53" s="360">
        <v>0</v>
      </c>
    </row>
    <row r="54" spans="1:12" ht="24">
      <c r="A54" s="93" t="s">
        <v>117</v>
      </c>
      <c r="B54" s="99" t="s">
        <v>85</v>
      </c>
      <c r="C54" s="99" t="s">
        <v>81</v>
      </c>
      <c r="D54" s="88" t="s">
        <v>85</v>
      </c>
      <c r="E54" s="89" t="s">
        <v>205</v>
      </c>
      <c r="F54" s="90" t="s">
        <v>249</v>
      </c>
      <c r="G54" s="284" t="s">
        <v>116</v>
      </c>
      <c r="H54" s="284" t="s">
        <v>85</v>
      </c>
      <c r="I54" s="99" t="s">
        <v>81</v>
      </c>
      <c r="J54" s="215">
        <v>300</v>
      </c>
      <c r="K54" s="360">
        <v>0</v>
      </c>
      <c r="L54" s="360">
        <v>0</v>
      </c>
    </row>
    <row r="55" spans="1:12" ht="27">
      <c r="A55" s="116" t="s">
        <v>158</v>
      </c>
      <c r="B55" s="95" t="s">
        <v>85</v>
      </c>
      <c r="C55" s="95" t="s">
        <v>81</v>
      </c>
      <c r="D55" s="80" t="s">
        <v>85</v>
      </c>
      <c r="E55" s="81" t="s">
        <v>106</v>
      </c>
      <c r="F55" s="82"/>
      <c r="G55" s="283"/>
      <c r="H55" s="284"/>
      <c r="I55" s="99"/>
      <c r="J55" s="214">
        <v>1350</v>
      </c>
      <c r="K55" s="361">
        <f>K56</f>
        <v>65.9</v>
      </c>
      <c r="L55" s="364">
        <f>K55/J55*100</f>
        <v>4.881481481481482</v>
      </c>
    </row>
    <row r="56" spans="1:12" ht="33.75">
      <c r="A56" s="117" t="s">
        <v>159</v>
      </c>
      <c r="B56" s="99" t="s">
        <v>85</v>
      </c>
      <c r="C56" s="99" t="s">
        <v>81</v>
      </c>
      <c r="D56" s="88" t="s">
        <v>85</v>
      </c>
      <c r="E56" s="89" t="s">
        <v>106</v>
      </c>
      <c r="F56" s="90" t="s">
        <v>250</v>
      </c>
      <c r="G56" s="284"/>
      <c r="H56" s="284" t="s">
        <v>85</v>
      </c>
      <c r="I56" s="99" t="s">
        <v>81</v>
      </c>
      <c r="J56" s="215">
        <v>1000</v>
      </c>
      <c r="K56" s="360">
        <f>K57</f>
        <v>65.9</v>
      </c>
      <c r="L56" s="363">
        <f>L57</f>
        <v>6.59</v>
      </c>
    </row>
    <row r="57" spans="1:12" ht="24">
      <c r="A57" s="93" t="s">
        <v>117</v>
      </c>
      <c r="B57" s="99" t="s">
        <v>85</v>
      </c>
      <c r="C57" s="99" t="s">
        <v>81</v>
      </c>
      <c r="D57" s="88" t="s">
        <v>85</v>
      </c>
      <c r="E57" s="89" t="s">
        <v>106</v>
      </c>
      <c r="F57" s="90" t="s">
        <v>250</v>
      </c>
      <c r="G57" s="284" t="s">
        <v>116</v>
      </c>
      <c r="H57" s="284" t="s">
        <v>85</v>
      </c>
      <c r="I57" s="99" t="s">
        <v>81</v>
      </c>
      <c r="J57" s="215">
        <v>1000</v>
      </c>
      <c r="K57" s="360">
        <v>65.9</v>
      </c>
      <c r="L57" s="363">
        <f>K57/J57*100</f>
        <v>6.59</v>
      </c>
    </row>
    <row r="58" spans="1:12" ht="33.75">
      <c r="A58" s="117" t="s">
        <v>160</v>
      </c>
      <c r="B58" s="86" t="s">
        <v>85</v>
      </c>
      <c r="C58" s="87" t="s">
        <v>81</v>
      </c>
      <c r="D58" s="88" t="s">
        <v>85</v>
      </c>
      <c r="E58" s="89" t="s">
        <v>106</v>
      </c>
      <c r="F58" s="90" t="s">
        <v>251</v>
      </c>
      <c r="G58" s="284"/>
      <c r="H58" s="284" t="s">
        <v>85</v>
      </c>
      <c r="I58" s="99" t="s">
        <v>81</v>
      </c>
      <c r="J58" s="215">
        <v>350</v>
      </c>
      <c r="K58" s="360">
        <v>0</v>
      </c>
      <c r="L58" s="360">
        <v>0</v>
      </c>
    </row>
    <row r="59" spans="1:12" ht="24">
      <c r="A59" s="93" t="s">
        <v>117</v>
      </c>
      <c r="B59" s="86" t="s">
        <v>85</v>
      </c>
      <c r="C59" s="87" t="s">
        <v>81</v>
      </c>
      <c r="D59" s="88" t="s">
        <v>85</v>
      </c>
      <c r="E59" s="89" t="s">
        <v>106</v>
      </c>
      <c r="F59" s="90" t="s">
        <v>251</v>
      </c>
      <c r="G59" s="284" t="s">
        <v>116</v>
      </c>
      <c r="H59" s="284" t="s">
        <v>85</v>
      </c>
      <c r="I59" s="99" t="s">
        <v>81</v>
      </c>
      <c r="J59" s="215">
        <v>350</v>
      </c>
      <c r="K59" s="360">
        <v>0</v>
      </c>
      <c r="L59" s="360">
        <v>0</v>
      </c>
    </row>
    <row r="60" spans="1:12" ht="40.5">
      <c r="A60" s="119" t="s">
        <v>161</v>
      </c>
      <c r="B60" s="78" t="s">
        <v>85</v>
      </c>
      <c r="C60" s="79" t="s">
        <v>81</v>
      </c>
      <c r="D60" s="80" t="s">
        <v>85</v>
      </c>
      <c r="E60" s="81" t="s">
        <v>237</v>
      </c>
      <c r="F60" s="82"/>
      <c r="G60" s="283"/>
      <c r="H60" s="284"/>
      <c r="I60" s="99"/>
      <c r="J60" s="214">
        <v>532.6</v>
      </c>
      <c r="K60" s="360">
        <v>0</v>
      </c>
      <c r="L60" s="360">
        <v>0</v>
      </c>
    </row>
    <row r="61" spans="1:12" ht="33.75">
      <c r="A61" s="120" t="s">
        <v>162</v>
      </c>
      <c r="B61" s="86" t="s">
        <v>85</v>
      </c>
      <c r="C61" s="87" t="s">
        <v>81</v>
      </c>
      <c r="D61" s="88" t="s">
        <v>85</v>
      </c>
      <c r="E61" s="89" t="s">
        <v>237</v>
      </c>
      <c r="F61" s="90" t="s">
        <v>252</v>
      </c>
      <c r="G61" s="284"/>
      <c r="H61" s="284" t="s">
        <v>85</v>
      </c>
      <c r="I61" s="99" t="s">
        <v>81</v>
      </c>
      <c r="J61" s="215">
        <v>50</v>
      </c>
      <c r="K61" s="360">
        <v>0</v>
      </c>
      <c r="L61" s="360">
        <v>0</v>
      </c>
    </row>
    <row r="62" spans="1:12" ht="24">
      <c r="A62" s="166" t="s">
        <v>117</v>
      </c>
      <c r="B62" s="86" t="s">
        <v>85</v>
      </c>
      <c r="C62" s="87" t="s">
        <v>81</v>
      </c>
      <c r="D62" s="88" t="s">
        <v>85</v>
      </c>
      <c r="E62" s="89" t="s">
        <v>237</v>
      </c>
      <c r="F62" s="90" t="s">
        <v>252</v>
      </c>
      <c r="G62" s="284" t="s">
        <v>116</v>
      </c>
      <c r="H62" s="284" t="s">
        <v>85</v>
      </c>
      <c r="I62" s="99" t="s">
        <v>81</v>
      </c>
      <c r="J62" s="215">
        <v>50</v>
      </c>
      <c r="K62" s="360">
        <v>0</v>
      </c>
      <c r="L62" s="360">
        <v>0</v>
      </c>
    </row>
    <row r="63" spans="1:12" s="279" customFormat="1" ht="33.75">
      <c r="A63" s="120" t="s">
        <v>163</v>
      </c>
      <c r="B63" s="86" t="s">
        <v>85</v>
      </c>
      <c r="C63" s="87" t="s">
        <v>81</v>
      </c>
      <c r="D63" s="88" t="s">
        <v>85</v>
      </c>
      <c r="E63" s="89" t="s">
        <v>237</v>
      </c>
      <c r="F63" s="90" t="s">
        <v>253</v>
      </c>
      <c r="G63" s="284"/>
      <c r="H63" s="284" t="s">
        <v>85</v>
      </c>
      <c r="I63" s="99" t="s">
        <v>81</v>
      </c>
      <c r="J63" s="215">
        <v>50</v>
      </c>
      <c r="K63" s="361">
        <v>0</v>
      </c>
      <c r="L63" s="361">
        <v>0</v>
      </c>
    </row>
    <row r="64" spans="1:12" ht="24">
      <c r="A64" s="166" t="s">
        <v>117</v>
      </c>
      <c r="B64" s="86" t="s">
        <v>85</v>
      </c>
      <c r="C64" s="87" t="s">
        <v>81</v>
      </c>
      <c r="D64" s="88" t="s">
        <v>85</v>
      </c>
      <c r="E64" s="89" t="s">
        <v>237</v>
      </c>
      <c r="F64" s="90" t="s">
        <v>253</v>
      </c>
      <c r="G64" s="284" t="s">
        <v>116</v>
      </c>
      <c r="H64" s="284" t="s">
        <v>85</v>
      </c>
      <c r="I64" s="99" t="s">
        <v>81</v>
      </c>
      <c r="J64" s="215">
        <v>50</v>
      </c>
      <c r="K64" s="360">
        <v>0</v>
      </c>
      <c r="L64" s="360">
        <v>0</v>
      </c>
    </row>
    <row r="65" spans="1:12" ht="33.75">
      <c r="A65" s="120" t="s">
        <v>164</v>
      </c>
      <c r="B65" s="86" t="s">
        <v>85</v>
      </c>
      <c r="C65" s="87" t="s">
        <v>81</v>
      </c>
      <c r="D65" s="88" t="s">
        <v>85</v>
      </c>
      <c r="E65" s="89" t="s">
        <v>237</v>
      </c>
      <c r="F65" s="90" t="s">
        <v>254</v>
      </c>
      <c r="G65" s="284"/>
      <c r="H65" s="284" t="s">
        <v>85</v>
      </c>
      <c r="I65" s="99" t="s">
        <v>81</v>
      </c>
      <c r="J65" s="215">
        <v>200</v>
      </c>
      <c r="K65" s="360">
        <v>0</v>
      </c>
      <c r="L65" s="360">
        <v>0</v>
      </c>
    </row>
    <row r="66" spans="1:12" ht="24">
      <c r="A66" s="166" t="s">
        <v>117</v>
      </c>
      <c r="B66" s="86" t="s">
        <v>85</v>
      </c>
      <c r="C66" s="87" t="s">
        <v>81</v>
      </c>
      <c r="D66" s="88" t="s">
        <v>85</v>
      </c>
      <c r="E66" s="89" t="s">
        <v>237</v>
      </c>
      <c r="F66" s="90" t="s">
        <v>254</v>
      </c>
      <c r="G66" s="284" t="s">
        <v>116</v>
      </c>
      <c r="H66" s="284" t="s">
        <v>85</v>
      </c>
      <c r="I66" s="99" t="s">
        <v>81</v>
      </c>
      <c r="J66" s="215">
        <v>200</v>
      </c>
      <c r="K66" s="360">
        <v>0</v>
      </c>
      <c r="L66" s="360">
        <v>0</v>
      </c>
    </row>
    <row r="67" spans="1:12" ht="36">
      <c r="A67" s="93" t="s">
        <v>198</v>
      </c>
      <c r="B67" s="86" t="s">
        <v>85</v>
      </c>
      <c r="C67" s="87" t="s">
        <v>81</v>
      </c>
      <c r="D67" s="88" t="s">
        <v>85</v>
      </c>
      <c r="E67" s="89" t="s">
        <v>237</v>
      </c>
      <c r="F67" s="90" t="s">
        <v>255</v>
      </c>
      <c r="G67" s="284"/>
      <c r="H67" s="284" t="s">
        <v>85</v>
      </c>
      <c r="I67" s="99" t="s">
        <v>81</v>
      </c>
      <c r="J67" s="215">
        <v>232.6</v>
      </c>
      <c r="K67" s="360">
        <v>0</v>
      </c>
      <c r="L67" s="360">
        <v>0</v>
      </c>
    </row>
    <row r="68" spans="1:12" ht="51">
      <c r="A68" s="203" t="s">
        <v>199</v>
      </c>
      <c r="B68" s="86" t="s">
        <v>85</v>
      </c>
      <c r="C68" s="87" t="s">
        <v>81</v>
      </c>
      <c r="D68" s="88" t="s">
        <v>85</v>
      </c>
      <c r="E68" s="89" t="s">
        <v>237</v>
      </c>
      <c r="F68" s="90" t="s">
        <v>255</v>
      </c>
      <c r="G68" s="284" t="s">
        <v>116</v>
      </c>
      <c r="H68" s="284" t="s">
        <v>85</v>
      </c>
      <c r="I68" s="99" t="s">
        <v>81</v>
      </c>
      <c r="J68" s="215">
        <v>232.6</v>
      </c>
      <c r="K68" s="360">
        <v>0</v>
      </c>
      <c r="L68" s="360">
        <v>0</v>
      </c>
    </row>
    <row r="69" spans="1:12" ht="51">
      <c r="A69" s="77" t="s">
        <v>165</v>
      </c>
      <c r="B69" s="95" t="s">
        <v>87</v>
      </c>
      <c r="C69" s="95" t="s">
        <v>85</v>
      </c>
      <c r="D69" s="80" t="s">
        <v>173</v>
      </c>
      <c r="E69" s="81"/>
      <c r="F69" s="82"/>
      <c r="G69" s="283"/>
      <c r="H69" s="283"/>
      <c r="I69" s="123"/>
      <c r="J69" s="214">
        <f>J72</f>
        <v>15</v>
      </c>
      <c r="K69" s="360">
        <v>0</v>
      </c>
      <c r="L69" s="360">
        <v>0</v>
      </c>
    </row>
    <row r="70" spans="1:12" ht="51">
      <c r="A70" s="152" t="s">
        <v>14</v>
      </c>
      <c r="B70" s="95" t="s">
        <v>87</v>
      </c>
      <c r="C70" s="95" t="s">
        <v>85</v>
      </c>
      <c r="D70" s="80" t="s">
        <v>173</v>
      </c>
      <c r="E70" s="81" t="s">
        <v>205</v>
      </c>
      <c r="F70" s="82"/>
      <c r="G70" s="283"/>
      <c r="H70" s="283"/>
      <c r="I70" s="123"/>
      <c r="J70" s="214">
        <f>J71</f>
        <v>15</v>
      </c>
      <c r="K70" s="360">
        <v>0</v>
      </c>
      <c r="L70" s="360">
        <v>0</v>
      </c>
    </row>
    <row r="71" spans="1:12" ht="22.5">
      <c r="A71" s="171" t="s">
        <v>200</v>
      </c>
      <c r="B71" s="99" t="s">
        <v>87</v>
      </c>
      <c r="C71" s="99" t="s">
        <v>85</v>
      </c>
      <c r="D71" s="88" t="s">
        <v>173</v>
      </c>
      <c r="E71" s="89" t="s">
        <v>205</v>
      </c>
      <c r="F71" s="90" t="s">
        <v>229</v>
      </c>
      <c r="G71" s="284"/>
      <c r="H71" s="284" t="s">
        <v>87</v>
      </c>
      <c r="I71" s="124" t="s">
        <v>85</v>
      </c>
      <c r="J71" s="215">
        <f>J72</f>
        <v>15</v>
      </c>
      <c r="K71" s="360">
        <v>0</v>
      </c>
      <c r="L71" s="360">
        <v>0</v>
      </c>
    </row>
    <row r="72" spans="1:12" ht="24">
      <c r="A72" s="93" t="s">
        <v>117</v>
      </c>
      <c r="B72" s="99" t="s">
        <v>87</v>
      </c>
      <c r="C72" s="99" t="s">
        <v>85</v>
      </c>
      <c r="D72" s="88" t="s">
        <v>173</v>
      </c>
      <c r="E72" s="89" t="s">
        <v>205</v>
      </c>
      <c r="F72" s="90" t="s">
        <v>229</v>
      </c>
      <c r="G72" s="284" t="s">
        <v>116</v>
      </c>
      <c r="H72" s="284" t="s">
        <v>87</v>
      </c>
      <c r="I72" s="109">
        <v>5</v>
      </c>
      <c r="J72" s="215">
        <v>15</v>
      </c>
      <c r="K72" s="360">
        <v>0</v>
      </c>
      <c r="L72" s="360">
        <v>0</v>
      </c>
    </row>
    <row r="73" spans="1:12" ht="25.5">
      <c r="A73" s="147" t="s">
        <v>201</v>
      </c>
      <c r="B73" s="78" t="s">
        <v>88</v>
      </c>
      <c r="C73" s="79" t="s">
        <v>80</v>
      </c>
      <c r="D73" s="80" t="s">
        <v>87</v>
      </c>
      <c r="E73" s="81"/>
      <c r="F73" s="82"/>
      <c r="G73" s="283"/>
      <c r="H73" s="283"/>
      <c r="I73" s="285"/>
      <c r="J73" s="213">
        <v>3125.5</v>
      </c>
      <c r="K73" s="360">
        <v>0</v>
      </c>
      <c r="L73" s="360">
        <v>0</v>
      </c>
    </row>
    <row r="74" spans="1:12" ht="25.5">
      <c r="A74" s="148" t="s">
        <v>202</v>
      </c>
      <c r="B74" s="95" t="s">
        <v>88</v>
      </c>
      <c r="C74" s="95" t="s">
        <v>80</v>
      </c>
      <c r="D74" s="80" t="s">
        <v>87</v>
      </c>
      <c r="E74" s="81" t="s">
        <v>205</v>
      </c>
      <c r="F74" s="82"/>
      <c r="G74" s="283"/>
      <c r="H74" s="283"/>
      <c r="I74" s="123"/>
      <c r="J74" s="214">
        <v>2960.7</v>
      </c>
      <c r="K74" s="360">
        <v>0</v>
      </c>
      <c r="L74" s="360">
        <v>0</v>
      </c>
    </row>
    <row r="75" spans="1:12" ht="27">
      <c r="A75" s="174" t="s">
        <v>203</v>
      </c>
      <c r="B75" s="99" t="s">
        <v>88</v>
      </c>
      <c r="C75" s="99" t="s">
        <v>80</v>
      </c>
      <c r="D75" s="88" t="s">
        <v>87</v>
      </c>
      <c r="E75" s="89" t="s">
        <v>205</v>
      </c>
      <c r="F75" s="90" t="s">
        <v>256</v>
      </c>
      <c r="G75" s="284"/>
      <c r="H75" s="284" t="s">
        <v>88</v>
      </c>
      <c r="I75" s="124" t="s">
        <v>80</v>
      </c>
      <c r="J75" s="215">
        <v>2840.7</v>
      </c>
      <c r="K75" s="360">
        <v>0</v>
      </c>
      <c r="L75" s="360">
        <v>0</v>
      </c>
    </row>
    <row r="76" spans="1:12" ht="22.5">
      <c r="A76" s="148" t="s">
        <v>204</v>
      </c>
      <c r="B76" s="99" t="s">
        <v>88</v>
      </c>
      <c r="C76" s="99" t="s">
        <v>80</v>
      </c>
      <c r="D76" s="88" t="s">
        <v>87</v>
      </c>
      <c r="E76" s="89" t="s">
        <v>205</v>
      </c>
      <c r="F76" s="90" t="s">
        <v>256</v>
      </c>
      <c r="G76" s="284" t="s">
        <v>126</v>
      </c>
      <c r="H76" s="284" t="s">
        <v>88</v>
      </c>
      <c r="I76" s="124" t="s">
        <v>80</v>
      </c>
      <c r="J76" s="215">
        <v>1887.9</v>
      </c>
      <c r="K76" s="360">
        <v>0</v>
      </c>
      <c r="L76" s="360">
        <v>0</v>
      </c>
    </row>
    <row r="77" spans="1:12" ht="24">
      <c r="A77" s="93" t="s">
        <v>117</v>
      </c>
      <c r="B77" s="99" t="s">
        <v>88</v>
      </c>
      <c r="C77" s="99" t="s">
        <v>80</v>
      </c>
      <c r="D77" s="88" t="s">
        <v>87</v>
      </c>
      <c r="E77" s="89" t="s">
        <v>205</v>
      </c>
      <c r="F77" s="90" t="s">
        <v>256</v>
      </c>
      <c r="G77" s="284" t="s">
        <v>116</v>
      </c>
      <c r="H77" s="284" t="s">
        <v>88</v>
      </c>
      <c r="I77" s="124" t="s">
        <v>80</v>
      </c>
      <c r="J77" s="215">
        <v>950.3</v>
      </c>
      <c r="K77" s="360">
        <v>0</v>
      </c>
      <c r="L77" s="360">
        <v>0</v>
      </c>
    </row>
    <row r="78" spans="1:12" s="279" customFormat="1" ht="22.5">
      <c r="A78" s="93" t="s">
        <v>118</v>
      </c>
      <c r="B78" s="99" t="s">
        <v>88</v>
      </c>
      <c r="C78" s="99" t="s">
        <v>80</v>
      </c>
      <c r="D78" s="88" t="s">
        <v>87</v>
      </c>
      <c r="E78" s="89" t="s">
        <v>205</v>
      </c>
      <c r="F78" s="90" t="s">
        <v>256</v>
      </c>
      <c r="G78" s="284" t="s">
        <v>104</v>
      </c>
      <c r="H78" s="284" t="s">
        <v>88</v>
      </c>
      <c r="I78" s="124" t="s">
        <v>80</v>
      </c>
      <c r="J78" s="215">
        <v>2.5</v>
      </c>
      <c r="K78" s="361">
        <v>0</v>
      </c>
      <c r="L78" s="361">
        <v>0</v>
      </c>
    </row>
    <row r="79" spans="1:12" s="279" customFormat="1" ht="24">
      <c r="A79" s="93" t="s">
        <v>207</v>
      </c>
      <c r="B79" s="99" t="s">
        <v>88</v>
      </c>
      <c r="C79" s="173" t="s">
        <v>80</v>
      </c>
      <c r="D79" s="88" t="s">
        <v>87</v>
      </c>
      <c r="E79" s="89" t="s">
        <v>205</v>
      </c>
      <c r="F79" s="90" t="s">
        <v>252</v>
      </c>
      <c r="G79" s="284"/>
      <c r="H79" s="284" t="s">
        <v>88</v>
      </c>
      <c r="I79" s="124" t="s">
        <v>80</v>
      </c>
      <c r="J79" s="229">
        <v>20</v>
      </c>
      <c r="K79" s="361">
        <v>0</v>
      </c>
      <c r="L79" s="361">
        <v>0</v>
      </c>
    </row>
    <row r="80" spans="1:12" ht="24">
      <c r="A80" s="93" t="s">
        <v>117</v>
      </c>
      <c r="B80" s="99" t="s">
        <v>88</v>
      </c>
      <c r="C80" s="173" t="s">
        <v>80</v>
      </c>
      <c r="D80" s="88" t="s">
        <v>87</v>
      </c>
      <c r="E80" s="89" t="s">
        <v>205</v>
      </c>
      <c r="F80" s="90" t="s">
        <v>252</v>
      </c>
      <c r="G80" s="284" t="s">
        <v>116</v>
      </c>
      <c r="H80" s="284" t="s">
        <v>88</v>
      </c>
      <c r="I80" s="124" t="s">
        <v>80</v>
      </c>
      <c r="J80" s="229">
        <v>20</v>
      </c>
      <c r="K80" s="360">
        <v>0</v>
      </c>
      <c r="L80" s="360">
        <v>0</v>
      </c>
    </row>
    <row r="81" spans="1:12" ht="22.5">
      <c r="A81" s="93" t="s">
        <v>208</v>
      </c>
      <c r="B81" s="99" t="s">
        <v>88</v>
      </c>
      <c r="C81" s="173" t="s">
        <v>80</v>
      </c>
      <c r="D81" s="88" t="s">
        <v>87</v>
      </c>
      <c r="E81" s="89" t="s">
        <v>205</v>
      </c>
      <c r="F81" s="90" t="s">
        <v>258</v>
      </c>
      <c r="G81" s="284"/>
      <c r="H81" s="284" t="s">
        <v>88</v>
      </c>
      <c r="I81" s="124" t="s">
        <v>80</v>
      </c>
      <c r="J81" s="229">
        <v>100</v>
      </c>
      <c r="K81" s="360">
        <v>0</v>
      </c>
      <c r="L81" s="360">
        <v>0</v>
      </c>
    </row>
    <row r="82" spans="1:12" ht="24">
      <c r="A82" s="93" t="s">
        <v>117</v>
      </c>
      <c r="B82" s="99" t="s">
        <v>88</v>
      </c>
      <c r="C82" s="173" t="s">
        <v>80</v>
      </c>
      <c r="D82" s="88" t="s">
        <v>87</v>
      </c>
      <c r="E82" s="89" t="s">
        <v>205</v>
      </c>
      <c r="F82" s="90" t="s">
        <v>258</v>
      </c>
      <c r="G82" s="284" t="s">
        <v>116</v>
      </c>
      <c r="H82" s="284" t="s">
        <v>88</v>
      </c>
      <c r="I82" s="124" t="s">
        <v>80</v>
      </c>
      <c r="J82" s="229">
        <v>100</v>
      </c>
      <c r="K82" s="360">
        <v>0</v>
      </c>
      <c r="L82" s="360">
        <v>0</v>
      </c>
    </row>
    <row r="83" spans="1:12" ht="48">
      <c r="A83" s="245" t="s">
        <v>257</v>
      </c>
      <c r="B83" s="95" t="s">
        <v>88</v>
      </c>
      <c r="C83" s="246" t="s">
        <v>80</v>
      </c>
      <c r="D83" s="80" t="s">
        <v>87</v>
      </c>
      <c r="E83" s="81" t="s">
        <v>106</v>
      </c>
      <c r="F83" s="82"/>
      <c r="G83" s="283"/>
      <c r="H83" s="284"/>
      <c r="I83" s="124"/>
      <c r="J83" s="214">
        <v>164.8</v>
      </c>
      <c r="K83" s="360">
        <v>0</v>
      </c>
      <c r="L83" s="360">
        <v>0</v>
      </c>
    </row>
    <row r="84" spans="1:12" ht="36">
      <c r="A84" s="93" t="s">
        <v>16</v>
      </c>
      <c r="B84" s="99" t="s">
        <v>88</v>
      </c>
      <c r="C84" s="173" t="s">
        <v>80</v>
      </c>
      <c r="D84" s="88" t="s">
        <v>87</v>
      </c>
      <c r="E84" s="89" t="s">
        <v>106</v>
      </c>
      <c r="F84" s="90" t="s">
        <v>206</v>
      </c>
      <c r="G84" s="284"/>
      <c r="H84" s="284" t="s">
        <v>88</v>
      </c>
      <c r="I84" s="124" t="s">
        <v>80</v>
      </c>
      <c r="J84" s="230">
        <v>164.8</v>
      </c>
      <c r="K84" s="360">
        <v>0</v>
      </c>
      <c r="L84" s="360">
        <v>0</v>
      </c>
    </row>
    <row r="85" spans="1:12" ht="12.75">
      <c r="A85" s="148" t="s">
        <v>204</v>
      </c>
      <c r="B85" s="99" t="s">
        <v>88</v>
      </c>
      <c r="C85" s="173" t="s">
        <v>80</v>
      </c>
      <c r="D85" s="88" t="s">
        <v>87</v>
      </c>
      <c r="E85" s="89" t="s">
        <v>106</v>
      </c>
      <c r="F85" s="90" t="s">
        <v>206</v>
      </c>
      <c r="G85" s="284" t="s">
        <v>205</v>
      </c>
      <c r="H85" s="284" t="s">
        <v>88</v>
      </c>
      <c r="I85" s="124" t="s">
        <v>80</v>
      </c>
      <c r="J85" s="230">
        <v>164.8</v>
      </c>
      <c r="K85" s="360">
        <v>0</v>
      </c>
      <c r="L85" s="360">
        <v>0</v>
      </c>
    </row>
    <row r="86" spans="1:12" ht="12.75">
      <c r="A86" s="280" t="s">
        <v>142</v>
      </c>
      <c r="B86" s="274"/>
      <c r="C86" s="260"/>
      <c r="D86" s="275"/>
      <c r="E86" s="276"/>
      <c r="F86" s="277"/>
      <c r="G86" s="277"/>
      <c r="H86" s="277"/>
      <c r="I86" s="277"/>
      <c r="J86" s="278">
        <f>J13+J21+J34+J46+J49+J69+J73</f>
        <v>6182.7</v>
      </c>
      <c r="K86" s="361">
        <f>K13+K55</f>
        <v>80.10000000000001</v>
      </c>
      <c r="L86" s="364">
        <f>K86/J86*100</f>
        <v>1.2955504876510264</v>
      </c>
    </row>
    <row r="87" spans="1:11" ht="12.75">
      <c r="A87" s="287"/>
      <c r="B87" s="288"/>
      <c r="C87" s="288"/>
      <c r="D87" s="288"/>
      <c r="E87" s="289"/>
      <c r="F87" s="290"/>
      <c r="G87" s="290"/>
      <c r="H87" s="290"/>
      <c r="I87" s="290"/>
      <c r="J87" s="291"/>
      <c r="K87" s="292"/>
    </row>
    <row r="88" spans="1:11" s="279" customFormat="1" ht="12.75">
      <c r="A88" s="293"/>
      <c r="B88" s="294"/>
      <c r="C88" s="294"/>
      <c r="D88" s="294"/>
      <c r="E88" s="295"/>
      <c r="F88" s="296"/>
      <c r="G88" s="296"/>
      <c r="H88" s="296"/>
      <c r="I88" s="296"/>
      <c r="J88" s="297"/>
      <c r="K88" s="298"/>
    </row>
    <row r="89" spans="1:11" ht="12.75">
      <c r="A89" s="287"/>
      <c r="B89" s="288"/>
      <c r="C89" s="288"/>
      <c r="D89" s="288"/>
      <c r="E89" s="289"/>
      <c r="F89" s="290"/>
      <c r="G89" s="290"/>
      <c r="H89" s="290"/>
      <c r="I89" s="290"/>
      <c r="J89" s="291"/>
      <c r="K89" s="292"/>
    </row>
    <row r="90" spans="1:11" ht="12.75">
      <c r="A90" s="287"/>
      <c r="B90" s="288"/>
      <c r="C90" s="288"/>
      <c r="D90" s="288"/>
      <c r="E90" s="289"/>
      <c r="F90" s="290"/>
      <c r="G90" s="290"/>
      <c r="H90" s="290"/>
      <c r="I90" s="290"/>
      <c r="J90" s="291"/>
      <c r="K90" s="292"/>
    </row>
    <row r="91" spans="1:11" s="279" customFormat="1" ht="12.75">
      <c r="A91" s="299"/>
      <c r="B91" s="294"/>
      <c r="C91" s="294"/>
      <c r="D91" s="294"/>
      <c r="E91" s="295"/>
      <c r="F91" s="296"/>
      <c r="G91" s="296"/>
      <c r="H91" s="296"/>
      <c r="I91" s="296"/>
      <c r="J91" s="297"/>
      <c r="K91" s="298"/>
    </row>
    <row r="92" spans="1:11" s="279" customFormat="1" ht="12.75">
      <c r="A92" s="299"/>
      <c r="B92" s="294"/>
      <c r="C92" s="294"/>
      <c r="D92" s="294"/>
      <c r="E92" s="295"/>
      <c r="F92" s="296"/>
      <c r="G92" s="296"/>
      <c r="H92" s="296"/>
      <c r="I92" s="296"/>
      <c r="J92" s="297"/>
      <c r="K92" s="298"/>
    </row>
    <row r="93" spans="1:11" ht="12.75">
      <c r="A93" s="300"/>
      <c r="B93" s="288"/>
      <c r="C93" s="288"/>
      <c r="D93" s="288"/>
      <c r="E93" s="289"/>
      <c r="F93" s="290"/>
      <c r="G93" s="290"/>
      <c r="H93" s="290"/>
      <c r="I93" s="290"/>
      <c r="J93" s="291"/>
      <c r="K93" s="292"/>
    </row>
    <row r="94" spans="1:11" ht="12.75">
      <c r="A94" s="301"/>
      <c r="B94" s="288"/>
      <c r="C94" s="288"/>
      <c r="D94" s="288"/>
      <c r="E94" s="289"/>
      <c r="F94" s="290"/>
      <c r="G94" s="290"/>
      <c r="H94" s="290"/>
      <c r="I94" s="290"/>
      <c r="J94" s="291"/>
      <c r="K94" s="292"/>
    </row>
    <row r="95" spans="1:11" ht="12.75">
      <c r="A95" s="300"/>
      <c r="B95" s="288"/>
      <c r="C95" s="288"/>
      <c r="D95" s="288"/>
      <c r="E95" s="289"/>
      <c r="F95" s="290"/>
      <c r="G95" s="290"/>
      <c r="H95" s="290"/>
      <c r="I95" s="290"/>
      <c r="J95" s="291"/>
      <c r="K95" s="292"/>
    </row>
    <row r="96" spans="1:11" ht="12.75">
      <c r="A96" s="301"/>
      <c r="B96" s="288"/>
      <c r="C96" s="288"/>
      <c r="D96" s="288"/>
      <c r="E96" s="289"/>
      <c r="F96" s="290"/>
      <c r="G96" s="290"/>
      <c r="H96" s="290"/>
      <c r="I96" s="290"/>
      <c r="J96" s="291"/>
      <c r="K96" s="292"/>
    </row>
    <row r="97" spans="1:11" ht="12.75">
      <c r="A97" s="302"/>
      <c r="B97" s="294"/>
      <c r="C97" s="294"/>
      <c r="D97" s="294"/>
      <c r="E97" s="295"/>
      <c r="F97" s="296"/>
      <c r="G97" s="296"/>
      <c r="H97" s="296"/>
      <c r="I97" s="296"/>
      <c r="J97" s="297"/>
      <c r="K97" s="292"/>
    </row>
    <row r="98" spans="1:11" ht="12.75">
      <c r="A98" s="301"/>
      <c r="B98" s="288"/>
      <c r="C98" s="288"/>
      <c r="D98" s="288"/>
      <c r="E98" s="289"/>
      <c r="F98" s="290"/>
      <c r="G98" s="290"/>
      <c r="H98" s="290"/>
      <c r="I98" s="290"/>
      <c r="J98" s="291"/>
      <c r="K98" s="292"/>
    </row>
    <row r="99" spans="1:11" ht="12.75">
      <c r="A99" s="301"/>
      <c r="B99" s="288"/>
      <c r="C99" s="288"/>
      <c r="D99" s="288"/>
      <c r="E99" s="289"/>
      <c r="F99" s="290"/>
      <c r="G99" s="290"/>
      <c r="H99" s="290"/>
      <c r="I99" s="290"/>
      <c r="J99" s="291"/>
      <c r="K99" s="292"/>
    </row>
    <row r="100" spans="1:11" ht="12.75">
      <c r="A100" s="302"/>
      <c r="B100" s="294"/>
      <c r="C100" s="294"/>
      <c r="D100" s="294"/>
      <c r="E100" s="295"/>
      <c r="F100" s="296"/>
      <c r="G100" s="296"/>
      <c r="H100" s="296"/>
      <c r="I100" s="296"/>
      <c r="J100" s="297"/>
      <c r="K100" s="292"/>
    </row>
    <row r="101" spans="1:11" ht="12.75">
      <c r="A101" s="300"/>
      <c r="B101" s="288"/>
      <c r="C101" s="288"/>
      <c r="D101" s="288"/>
      <c r="E101" s="289"/>
      <c r="F101" s="290"/>
      <c r="G101" s="290"/>
      <c r="H101" s="290"/>
      <c r="I101" s="290"/>
      <c r="J101" s="291"/>
      <c r="K101" s="292"/>
    </row>
    <row r="102" spans="1:11" ht="12.75">
      <c r="A102" s="301"/>
      <c r="B102" s="288"/>
      <c r="C102" s="288"/>
      <c r="D102" s="288"/>
      <c r="E102" s="289"/>
      <c r="F102" s="290"/>
      <c r="G102" s="290"/>
      <c r="H102" s="290"/>
      <c r="I102" s="290"/>
      <c r="J102" s="291"/>
      <c r="K102" s="292"/>
    </row>
    <row r="103" spans="1:11" ht="12.75">
      <c r="A103" s="300"/>
      <c r="B103" s="288"/>
      <c r="C103" s="288"/>
      <c r="D103" s="288"/>
      <c r="E103" s="289"/>
      <c r="F103" s="290"/>
      <c r="G103" s="290"/>
      <c r="H103" s="290"/>
      <c r="I103" s="290"/>
      <c r="J103" s="291"/>
      <c r="K103" s="292"/>
    </row>
    <row r="104" spans="1:11" ht="12.75">
      <c r="A104" s="301"/>
      <c r="B104" s="288"/>
      <c r="C104" s="288"/>
      <c r="D104" s="288"/>
      <c r="E104" s="289"/>
      <c r="F104" s="290"/>
      <c r="G104" s="290"/>
      <c r="H104" s="290"/>
      <c r="I104" s="290"/>
      <c r="J104" s="291"/>
      <c r="K104" s="292"/>
    </row>
    <row r="105" spans="1:11" ht="12.75">
      <c r="A105" s="300"/>
      <c r="B105" s="288"/>
      <c r="C105" s="288"/>
      <c r="D105" s="288"/>
      <c r="E105" s="289"/>
      <c r="F105" s="290"/>
      <c r="G105" s="290"/>
      <c r="H105" s="290"/>
      <c r="I105" s="290"/>
      <c r="J105" s="291"/>
      <c r="K105" s="292"/>
    </row>
    <row r="106" spans="1:11" ht="12.75">
      <c r="A106" s="301"/>
      <c r="B106" s="288"/>
      <c r="C106" s="288"/>
      <c r="D106" s="288"/>
      <c r="E106" s="289"/>
      <c r="F106" s="290"/>
      <c r="G106" s="290"/>
      <c r="H106" s="290"/>
      <c r="I106" s="290"/>
      <c r="J106" s="291"/>
      <c r="K106" s="292"/>
    </row>
    <row r="107" spans="1:11" ht="12.75">
      <c r="A107" s="300"/>
      <c r="B107" s="288"/>
      <c r="C107" s="288"/>
      <c r="D107" s="288"/>
      <c r="E107" s="289"/>
      <c r="F107" s="290"/>
      <c r="G107" s="290"/>
      <c r="H107" s="290"/>
      <c r="I107" s="290"/>
      <c r="J107" s="291"/>
      <c r="K107" s="292"/>
    </row>
    <row r="108" spans="1:11" ht="12.75">
      <c r="A108" s="301"/>
      <c r="B108" s="288"/>
      <c r="C108" s="288"/>
      <c r="D108" s="288"/>
      <c r="E108" s="289"/>
      <c r="F108" s="290"/>
      <c r="G108" s="290"/>
      <c r="H108" s="290"/>
      <c r="I108" s="290"/>
      <c r="J108" s="291"/>
      <c r="K108" s="292"/>
    </row>
    <row r="109" spans="1:11" ht="12.75">
      <c r="A109" s="300"/>
      <c r="B109" s="288"/>
      <c r="C109" s="288"/>
      <c r="D109" s="288"/>
      <c r="E109" s="289"/>
      <c r="F109" s="290"/>
      <c r="G109" s="290"/>
      <c r="H109" s="290"/>
      <c r="I109" s="290"/>
      <c r="J109" s="291"/>
      <c r="K109" s="292"/>
    </row>
    <row r="110" spans="1:11" ht="12.75">
      <c r="A110" s="301"/>
      <c r="B110" s="288"/>
      <c r="C110" s="288"/>
      <c r="D110" s="288"/>
      <c r="E110" s="289"/>
      <c r="F110" s="290"/>
      <c r="G110" s="290"/>
      <c r="H110" s="290"/>
      <c r="I110" s="290"/>
      <c r="J110" s="291"/>
      <c r="K110" s="292"/>
    </row>
    <row r="111" spans="1:11" ht="12.75">
      <c r="A111" s="299"/>
      <c r="B111" s="294"/>
      <c r="C111" s="294"/>
      <c r="D111" s="294"/>
      <c r="E111" s="295"/>
      <c r="F111" s="296"/>
      <c r="G111" s="296"/>
      <c r="H111" s="296"/>
      <c r="I111" s="296"/>
      <c r="J111" s="297"/>
      <c r="K111" s="292"/>
    </row>
    <row r="112" spans="1:11" ht="12.75">
      <c r="A112" s="300"/>
      <c r="B112" s="288"/>
      <c r="C112" s="288"/>
      <c r="D112" s="288"/>
      <c r="E112" s="289"/>
      <c r="F112" s="290"/>
      <c r="G112" s="290"/>
      <c r="H112" s="290"/>
      <c r="I112" s="290"/>
      <c r="J112" s="291"/>
      <c r="K112" s="292"/>
    </row>
    <row r="113" spans="1:11" ht="12.75">
      <c r="A113" s="301"/>
      <c r="B113" s="288"/>
      <c r="C113" s="288"/>
      <c r="D113" s="288"/>
      <c r="E113" s="289"/>
      <c r="F113" s="290"/>
      <c r="G113" s="290"/>
      <c r="H113" s="290"/>
      <c r="I113" s="290"/>
      <c r="J113" s="291"/>
      <c r="K113" s="292"/>
    </row>
    <row r="114" spans="1:11" ht="12.75">
      <c r="A114" s="302"/>
      <c r="B114" s="294"/>
      <c r="C114" s="294"/>
      <c r="D114" s="294"/>
      <c r="E114" s="295"/>
      <c r="F114" s="296"/>
      <c r="G114" s="296"/>
      <c r="H114" s="296"/>
      <c r="I114" s="296"/>
      <c r="J114" s="297"/>
      <c r="K114" s="292"/>
    </row>
    <row r="115" spans="1:11" ht="12.75">
      <c r="A115" s="301"/>
      <c r="B115" s="288"/>
      <c r="C115" s="288"/>
      <c r="D115" s="288"/>
      <c r="E115" s="289"/>
      <c r="F115" s="290"/>
      <c r="G115" s="290"/>
      <c r="H115" s="290"/>
      <c r="I115" s="290"/>
      <c r="J115" s="291"/>
      <c r="K115" s="292"/>
    </row>
    <row r="116" spans="1:11" ht="12.75">
      <c r="A116" s="301"/>
      <c r="B116" s="288"/>
      <c r="C116" s="288"/>
      <c r="D116" s="288"/>
      <c r="E116" s="289"/>
      <c r="F116" s="290"/>
      <c r="G116" s="290"/>
      <c r="H116" s="290"/>
      <c r="I116" s="290"/>
      <c r="J116" s="291"/>
      <c r="K116" s="292"/>
    </row>
    <row r="117" spans="1:11" ht="12.75">
      <c r="A117" s="301"/>
      <c r="B117" s="288"/>
      <c r="C117" s="288"/>
      <c r="D117" s="288"/>
      <c r="E117" s="289"/>
      <c r="F117" s="290"/>
      <c r="G117" s="290"/>
      <c r="H117" s="290"/>
      <c r="I117" s="290"/>
      <c r="J117" s="291"/>
      <c r="K117" s="292"/>
    </row>
    <row r="118" spans="1:11" ht="12.75">
      <c r="A118" s="301"/>
      <c r="B118" s="288"/>
      <c r="C118" s="288"/>
      <c r="D118" s="288"/>
      <c r="E118" s="289"/>
      <c r="F118" s="290"/>
      <c r="G118" s="290"/>
      <c r="H118" s="290"/>
      <c r="I118" s="290"/>
      <c r="J118" s="291"/>
      <c r="K118" s="292"/>
    </row>
    <row r="119" spans="1:11" ht="24">
      <c r="A119" s="300" t="s">
        <v>1</v>
      </c>
      <c r="B119" s="288" t="s">
        <v>85</v>
      </c>
      <c r="C119" s="288" t="s">
        <v>0</v>
      </c>
      <c r="D119" s="288" t="s">
        <v>2</v>
      </c>
      <c r="E119" s="289"/>
      <c r="F119" s="290"/>
      <c r="G119" s="290"/>
      <c r="H119" s="290"/>
      <c r="I119" s="290"/>
      <c r="J119" s="291">
        <f>J120</f>
        <v>28.8</v>
      </c>
      <c r="K119" s="292"/>
    </row>
    <row r="120" spans="1:11" ht="24">
      <c r="A120" s="301" t="s">
        <v>117</v>
      </c>
      <c r="B120" s="288" t="s">
        <v>85</v>
      </c>
      <c r="C120" s="288" t="s">
        <v>0</v>
      </c>
      <c r="D120" s="288" t="s">
        <v>2</v>
      </c>
      <c r="E120" s="289" t="s">
        <v>116</v>
      </c>
      <c r="F120" s="290" t="s">
        <v>85</v>
      </c>
      <c r="G120" s="290"/>
      <c r="H120" s="290"/>
      <c r="I120" s="290" t="s">
        <v>81</v>
      </c>
      <c r="J120" s="291">
        <v>28.8</v>
      </c>
      <c r="K120" s="292"/>
    </row>
    <row r="121" spans="1:11" ht="36">
      <c r="A121" s="302" t="s">
        <v>3</v>
      </c>
      <c r="B121" s="294" t="s">
        <v>85</v>
      </c>
      <c r="C121" s="294" t="s">
        <v>4</v>
      </c>
      <c r="D121" s="294"/>
      <c r="E121" s="295"/>
      <c r="F121" s="296"/>
      <c r="G121" s="296"/>
      <c r="H121" s="296"/>
      <c r="I121" s="296"/>
      <c r="J121" s="297">
        <f>J122</f>
        <v>100</v>
      </c>
      <c r="K121" s="292"/>
    </row>
    <row r="122" spans="1:11" ht="12.75">
      <c r="A122" s="301" t="s">
        <v>5</v>
      </c>
      <c r="B122" s="288" t="s">
        <v>85</v>
      </c>
      <c r="C122" s="288" t="s">
        <v>4</v>
      </c>
      <c r="D122" s="288" t="s">
        <v>6</v>
      </c>
      <c r="E122" s="289"/>
      <c r="F122" s="290"/>
      <c r="G122" s="290"/>
      <c r="H122" s="290"/>
      <c r="I122" s="290"/>
      <c r="J122" s="291">
        <f>J123</f>
        <v>100</v>
      </c>
      <c r="K122" s="292"/>
    </row>
    <row r="123" spans="1:11" ht="24">
      <c r="A123" s="301" t="s">
        <v>117</v>
      </c>
      <c r="B123" s="288" t="s">
        <v>85</v>
      </c>
      <c r="C123" s="288" t="s">
        <v>4</v>
      </c>
      <c r="D123" s="288" t="s">
        <v>6</v>
      </c>
      <c r="E123" s="289" t="s">
        <v>116</v>
      </c>
      <c r="F123" s="290" t="s">
        <v>85</v>
      </c>
      <c r="G123" s="290"/>
      <c r="H123" s="290"/>
      <c r="I123" s="290" t="s">
        <v>81</v>
      </c>
      <c r="J123" s="291">
        <v>100</v>
      </c>
      <c r="K123" s="292"/>
    </row>
    <row r="124" spans="1:11" ht="24">
      <c r="A124" s="299" t="s">
        <v>7</v>
      </c>
      <c r="B124" s="294" t="s">
        <v>85</v>
      </c>
      <c r="C124" s="294" t="s">
        <v>8</v>
      </c>
      <c r="D124" s="294"/>
      <c r="E124" s="295"/>
      <c r="F124" s="296"/>
      <c r="G124" s="296"/>
      <c r="H124" s="296"/>
      <c r="I124" s="296"/>
      <c r="J124" s="297">
        <f>J125</f>
        <v>15433.8</v>
      </c>
      <c r="K124" s="292"/>
    </row>
    <row r="125" spans="1:11" ht="24">
      <c r="A125" s="300" t="s">
        <v>9</v>
      </c>
      <c r="B125" s="288" t="s">
        <v>85</v>
      </c>
      <c r="C125" s="288" t="s">
        <v>8</v>
      </c>
      <c r="D125" s="288" t="s">
        <v>267</v>
      </c>
      <c r="E125" s="289"/>
      <c r="F125" s="290" t="s">
        <v>85</v>
      </c>
      <c r="G125" s="290"/>
      <c r="H125" s="290"/>
      <c r="I125" s="290" t="s">
        <v>85</v>
      </c>
      <c r="J125" s="291">
        <f>J126+J127+J128</f>
        <v>15433.8</v>
      </c>
      <c r="K125" s="292"/>
    </row>
    <row r="126" spans="1:11" ht="12.75">
      <c r="A126" s="303" t="s">
        <v>125</v>
      </c>
      <c r="B126" s="288" t="s">
        <v>85</v>
      </c>
      <c r="C126" s="288" t="s">
        <v>8</v>
      </c>
      <c r="D126" s="288" t="s">
        <v>267</v>
      </c>
      <c r="E126" s="289" t="s">
        <v>126</v>
      </c>
      <c r="F126" s="290" t="s">
        <v>85</v>
      </c>
      <c r="G126" s="290"/>
      <c r="H126" s="290"/>
      <c r="I126" s="290" t="s">
        <v>85</v>
      </c>
      <c r="J126" s="291">
        <v>12608.3</v>
      </c>
      <c r="K126" s="292"/>
    </row>
    <row r="127" spans="1:11" ht="24">
      <c r="A127" s="301" t="s">
        <v>117</v>
      </c>
      <c r="B127" s="288" t="s">
        <v>85</v>
      </c>
      <c r="C127" s="288" t="s">
        <v>8</v>
      </c>
      <c r="D127" s="288" t="s">
        <v>267</v>
      </c>
      <c r="E127" s="289" t="s">
        <v>116</v>
      </c>
      <c r="F127" s="290" t="s">
        <v>85</v>
      </c>
      <c r="G127" s="290"/>
      <c r="H127" s="290"/>
      <c r="I127" s="290" t="s">
        <v>85</v>
      </c>
      <c r="J127" s="291">
        <v>2755.2</v>
      </c>
      <c r="K127" s="292"/>
    </row>
    <row r="128" spans="1:11" ht="12.75">
      <c r="A128" s="301" t="s">
        <v>118</v>
      </c>
      <c r="B128" s="288" t="s">
        <v>85</v>
      </c>
      <c r="C128" s="288" t="s">
        <v>8</v>
      </c>
      <c r="D128" s="288" t="s">
        <v>267</v>
      </c>
      <c r="E128" s="289" t="s">
        <v>104</v>
      </c>
      <c r="F128" s="290" t="s">
        <v>85</v>
      </c>
      <c r="G128" s="290"/>
      <c r="H128" s="290"/>
      <c r="I128" s="290" t="s">
        <v>85</v>
      </c>
      <c r="J128" s="291">
        <v>70.3</v>
      </c>
      <c r="K128" s="292"/>
    </row>
    <row r="129" spans="1:11" ht="36">
      <c r="A129" s="304" t="s">
        <v>10</v>
      </c>
      <c r="B129" s="294" t="s">
        <v>173</v>
      </c>
      <c r="C129" s="294"/>
      <c r="D129" s="294"/>
      <c r="E129" s="295"/>
      <c r="F129" s="296"/>
      <c r="G129" s="296"/>
      <c r="H129" s="296"/>
      <c r="I129" s="296"/>
      <c r="J129" s="297">
        <f>J130</f>
        <v>200</v>
      </c>
      <c r="K129" s="292"/>
    </row>
    <row r="130" spans="1:11" ht="36">
      <c r="A130" s="300" t="s">
        <v>11</v>
      </c>
      <c r="B130" s="288" t="s">
        <v>173</v>
      </c>
      <c r="C130" s="288" t="s">
        <v>105</v>
      </c>
      <c r="D130" s="288" t="s">
        <v>12</v>
      </c>
      <c r="E130" s="289"/>
      <c r="F130" s="290"/>
      <c r="G130" s="290"/>
      <c r="H130" s="290"/>
      <c r="I130" s="290"/>
      <c r="J130" s="291">
        <f>J131</f>
        <v>200</v>
      </c>
      <c r="K130" s="292"/>
    </row>
    <row r="131" spans="1:11" ht="24">
      <c r="A131" s="301" t="s">
        <v>117</v>
      </c>
      <c r="B131" s="288" t="s">
        <v>173</v>
      </c>
      <c r="C131" s="288" t="s">
        <v>105</v>
      </c>
      <c r="D131" s="288" t="s">
        <v>12</v>
      </c>
      <c r="E131" s="289" t="s">
        <v>116</v>
      </c>
      <c r="F131" s="290" t="s">
        <v>84</v>
      </c>
      <c r="G131" s="290"/>
      <c r="H131" s="290"/>
      <c r="I131" s="290" t="s">
        <v>196</v>
      </c>
      <c r="J131" s="291">
        <v>200</v>
      </c>
      <c r="K131" s="292"/>
    </row>
    <row r="132" spans="1:11" s="279" customFormat="1" ht="12.75">
      <c r="A132" s="305" t="s">
        <v>153</v>
      </c>
      <c r="B132" s="306"/>
      <c r="C132" s="306"/>
      <c r="D132" s="306"/>
      <c r="E132" s="306"/>
      <c r="F132" s="306"/>
      <c r="G132" s="306"/>
      <c r="H132" s="306"/>
      <c r="I132" s="306"/>
      <c r="J132" s="307">
        <f>J13+J33+J63+J78+J91+J129</f>
        <v>598.6</v>
      </c>
      <c r="K132" s="298"/>
    </row>
    <row r="133" spans="1:11" ht="12.7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</row>
    <row r="134" spans="1:11" ht="12.7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</row>
  </sheetData>
  <sheetProtection/>
  <mergeCells count="6">
    <mergeCell ref="D12:F12"/>
    <mergeCell ref="N1:P1"/>
    <mergeCell ref="D1:J1"/>
    <mergeCell ref="D2:J2"/>
    <mergeCell ref="D3:J3"/>
    <mergeCell ref="A9:L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workbookViewId="0" topLeftCell="A1">
      <selection activeCell="H5" sqref="H5"/>
    </sheetView>
  </sheetViews>
  <sheetFormatPr defaultColWidth="9.140625" defaultRowHeight="12.75"/>
  <cols>
    <col min="1" max="1" width="3.8515625" style="261" customWidth="1"/>
    <col min="2" max="2" width="51.421875" style="261" customWidth="1"/>
    <col min="3" max="3" width="12.7109375" style="261" customWidth="1"/>
    <col min="4" max="4" width="13.421875" style="261" customWidth="1"/>
    <col min="5" max="5" width="15.00390625" style="261" customWidth="1"/>
    <col min="6" max="16384" width="9.140625" style="261" customWidth="1"/>
  </cols>
  <sheetData>
    <row r="1" spans="4:9" s="311" customFormat="1" ht="12.75">
      <c r="D1" s="464" t="s">
        <v>291</v>
      </c>
      <c r="E1" s="464"/>
      <c r="F1" s="312"/>
      <c r="G1" s="312"/>
      <c r="H1" s="312"/>
      <c r="I1" s="312"/>
    </row>
    <row r="2" spans="4:9" s="311" customFormat="1" ht="61.5" customHeight="1">
      <c r="D2" s="465" t="s">
        <v>287</v>
      </c>
      <c r="E2" s="466"/>
      <c r="F2" s="310"/>
      <c r="G2" s="310"/>
      <c r="H2" s="310"/>
      <c r="I2" s="310"/>
    </row>
    <row r="3" spans="4:9" s="311" customFormat="1" ht="15.75">
      <c r="D3" s="8" t="s">
        <v>318</v>
      </c>
      <c r="E3" s="261"/>
      <c r="F3" s="261"/>
      <c r="G3" s="261"/>
      <c r="H3" s="262"/>
      <c r="I3" s="263"/>
    </row>
    <row r="4" spans="4:5" s="311" customFormat="1" ht="15.75">
      <c r="D4" s="262"/>
      <c r="E4" s="264"/>
    </row>
    <row r="5" spans="1:5" s="317" customFormat="1" ht="94.5">
      <c r="A5" s="316" t="s">
        <v>292</v>
      </c>
      <c r="B5" s="316"/>
      <c r="C5" s="316"/>
      <c r="D5" s="316"/>
      <c r="E5" s="316"/>
    </row>
    <row r="6" spans="1:5" ht="12.75">
      <c r="A6" s="318"/>
      <c r="B6" s="318"/>
      <c r="C6" s="319"/>
      <c r="D6" s="469" t="s">
        <v>18</v>
      </c>
      <c r="E6" s="469"/>
    </row>
    <row r="7" spans="1:5" s="324" customFormat="1" ht="45" customHeight="1">
      <c r="A7" s="320" t="s">
        <v>19</v>
      </c>
      <c r="B7" s="321" t="s">
        <v>20</v>
      </c>
      <c r="C7" s="322" t="s">
        <v>294</v>
      </c>
      <c r="D7" s="359" t="s">
        <v>293</v>
      </c>
      <c r="E7" s="323" t="s">
        <v>281</v>
      </c>
    </row>
    <row r="8" spans="1:5" s="324" customFormat="1" ht="60">
      <c r="A8" s="325">
        <v>1</v>
      </c>
      <c r="B8" s="326" t="s">
        <v>21</v>
      </c>
      <c r="C8" s="329">
        <v>41.8</v>
      </c>
      <c r="D8" s="329">
        <v>10.3</v>
      </c>
      <c r="E8" s="329">
        <f>D8/C8*100</f>
        <v>24.641148325358856</v>
      </c>
    </row>
    <row r="9" spans="1:5" s="324" customFormat="1" ht="15">
      <c r="A9" s="327"/>
      <c r="B9" s="328" t="s">
        <v>22</v>
      </c>
      <c r="C9" s="330">
        <f>SUM(C8:C8)</f>
        <v>41.8</v>
      </c>
      <c r="D9" s="330">
        <f>SUM(D8:D8)</f>
        <v>10.3</v>
      </c>
      <c r="E9" s="330">
        <f>SUM(E8:E8)</f>
        <v>24.641148325358856</v>
      </c>
    </row>
  </sheetData>
  <sheetProtection/>
  <mergeCells count="3">
    <mergeCell ref="D1:E1"/>
    <mergeCell ref="D6:E6"/>
    <mergeCell ref="D2:E2"/>
  </mergeCells>
  <printOptions/>
  <pageMargins left="1.1811023622047245" right="0.19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workbookViewId="0" topLeftCell="A1">
      <selection activeCell="I8" sqref="I8"/>
    </sheetView>
  </sheetViews>
  <sheetFormatPr defaultColWidth="9.140625" defaultRowHeight="12.75"/>
  <cols>
    <col min="1" max="1" width="3.8515625" style="332" customWidth="1"/>
    <col min="2" max="2" width="62.00390625" style="332" customWidth="1"/>
    <col min="3" max="3" width="13.8515625" style="332" customWidth="1"/>
    <col min="4" max="4" width="11.00390625" style="332" customWidth="1"/>
    <col min="5" max="5" width="11.421875" style="332" customWidth="1"/>
    <col min="6" max="16384" width="9.140625" style="332" customWidth="1"/>
  </cols>
  <sheetData>
    <row r="1" spans="1:5" ht="12.75">
      <c r="A1" s="331"/>
      <c r="B1" s="331"/>
      <c r="C1" s="331"/>
      <c r="D1" s="464" t="s">
        <v>136</v>
      </c>
      <c r="E1" s="464"/>
    </row>
    <row r="2" spans="1:5" ht="60.75" customHeight="1">
      <c r="A2" s="331"/>
      <c r="B2" s="331"/>
      <c r="C2" s="465" t="s">
        <v>288</v>
      </c>
      <c r="D2" s="466"/>
      <c r="E2" s="466"/>
    </row>
    <row r="3" spans="1:5" ht="12.75">
      <c r="A3" s="331"/>
      <c r="B3" s="331"/>
      <c r="C3" s="467" t="s">
        <v>318</v>
      </c>
      <c r="D3" s="466"/>
      <c r="E3" s="466"/>
    </row>
    <row r="4" spans="1:3" ht="12.75">
      <c r="A4" s="333"/>
      <c r="B4" s="314"/>
      <c r="C4" s="315"/>
    </row>
    <row r="5" spans="1:5" s="317" customFormat="1" ht="78.75">
      <c r="A5" s="316" t="s">
        <v>289</v>
      </c>
      <c r="B5" s="316"/>
      <c r="C5" s="316"/>
      <c r="D5" s="316"/>
      <c r="E5" s="316"/>
    </row>
    <row r="6" spans="1:5" s="317" customFormat="1" ht="15.75">
      <c r="A6" s="316"/>
      <c r="B6" s="316"/>
      <c r="C6" s="316"/>
      <c r="D6" s="316"/>
      <c r="E6" s="316"/>
    </row>
    <row r="7" spans="1:5" ht="12.75">
      <c r="A7" s="318"/>
      <c r="B7" s="318"/>
      <c r="C7" s="319"/>
      <c r="D7" s="469" t="s">
        <v>18</v>
      </c>
      <c r="E7" s="469"/>
    </row>
    <row r="8" spans="1:5" s="334" customFormat="1" ht="56.25" customHeight="1">
      <c r="A8" s="320" t="s">
        <v>19</v>
      </c>
      <c r="B8" s="321" t="s">
        <v>20</v>
      </c>
      <c r="C8" s="322" t="s">
        <v>283</v>
      </c>
      <c r="D8" s="359" t="s">
        <v>290</v>
      </c>
      <c r="E8" s="359" t="s">
        <v>281</v>
      </c>
    </row>
    <row r="9" spans="1:5" s="334" customFormat="1" ht="15">
      <c r="A9" s="325">
        <v>1</v>
      </c>
      <c r="B9" s="326" t="s">
        <v>23</v>
      </c>
      <c r="C9" s="335">
        <v>18.3</v>
      </c>
      <c r="D9" s="335">
        <v>4.7</v>
      </c>
      <c r="E9" s="335">
        <f>D9/C9*100</f>
        <v>25.683060109289617</v>
      </c>
    </row>
    <row r="10" spans="1:5" s="334" customFormat="1" ht="45">
      <c r="A10" s="325">
        <v>2</v>
      </c>
      <c r="B10" s="349" t="s">
        <v>24</v>
      </c>
      <c r="C10" s="335">
        <v>18</v>
      </c>
      <c r="D10" s="335">
        <v>4.5</v>
      </c>
      <c r="E10" s="335">
        <f>D10/C10*100</f>
        <v>25</v>
      </c>
    </row>
    <row r="11" spans="1:5" s="334" customFormat="1" ht="30">
      <c r="A11" s="325">
        <v>3</v>
      </c>
      <c r="B11" s="337" t="s">
        <v>25</v>
      </c>
      <c r="C11" s="335">
        <v>48.1</v>
      </c>
      <c r="D11" s="335">
        <v>12</v>
      </c>
      <c r="E11" s="335">
        <f>D11/C11*100</f>
        <v>24.948024948024948</v>
      </c>
    </row>
    <row r="12" spans="1:5" s="334" customFormat="1" ht="14.25">
      <c r="A12" s="327"/>
      <c r="B12" s="328" t="s">
        <v>22</v>
      </c>
      <c r="C12" s="336">
        <f>SUM(C9:C11)</f>
        <v>84.4</v>
      </c>
      <c r="D12" s="336">
        <f>SUM(D9:D11)</f>
        <v>21.2</v>
      </c>
      <c r="E12" s="336">
        <f>D12/C12*100</f>
        <v>25.118483412322274</v>
      </c>
    </row>
    <row r="13" s="334" customFormat="1" ht="14.25"/>
    <row r="14" s="334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workbookViewId="0" topLeftCell="A1">
      <selection activeCell="M8" sqref="M8"/>
    </sheetView>
  </sheetViews>
  <sheetFormatPr defaultColWidth="9.140625" defaultRowHeight="12.75"/>
  <cols>
    <col min="5" max="5" width="9.7109375" style="0" customWidth="1"/>
    <col min="6" max="6" width="11.00390625" style="0" customWidth="1"/>
    <col min="8" max="8" width="10.28125" style="0" customWidth="1"/>
    <col min="9" max="9" width="11.00390625" style="0" customWidth="1"/>
  </cols>
  <sheetData>
    <row r="1" spans="8:9" ht="18" customHeight="1">
      <c r="H1" s="470" t="s">
        <v>150</v>
      </c>
      <c r="I1" s="470"/>
    </row>
    <row r="2" spans="5:9" ht="54" customHeight="1">
      <c r="E2" s="338"/>
      <c r="F2" s="465" t="s">
        <v>287</v>
      </c>
      <c r="G2" s="466"/>
      <c r="H2" s="466"/>
      <c r="I2" s="438"/>
    </row>
    <row r="3" spans="5:9" ht="18" customHeight="1">
      <c r="E3" s="470" t="s">
        <v>320</v>
      </c>
      <c r="F3" s="470"/>
      <c r="G3" s="470"/>
      <c r="H3" s="470"/>
      <c r="I3" s="470"/>
    </row>
    <row r="5" spans="5:9" ht="12.75">
      <c r="E5" s="433"/>
      <c r="F5" s="433"/>
      <c r="G5" s="433"/>
      <c r="H5" s="433"/>
      <c r="I5" s="433"/>
    </row>
    <row r="6" spans="5:9" ht="12.75">
      <c r="E6" s="433"/>
      <c r="F6" s="433"/>
      <c r="G6" s="433"/>
      <c r="H6" s="433"/>
      <c r="I6" s="433"/>
    </row>
    <row r="7" spans="5:7" ht="15">
      <c r="E7" s="483" t="s">
        <v>28</v>
      </c>
      <c r="F7" s="483"/>
      <c r="G7" s="483"/>
    </row>
    <row r="8" spans="2:9" ht="44.25" customHeight="1">
      <c r="B8" s="484" t="s">
        <v>279</v>
      </c>
      <c r="C8" s="484"/>
      <c r="D8" s="484"/>
      <c r="E8" s="484"/>
      <c r="F8" s="484"/>
      <c r="G8" s="484"/>
      <c r="H8" s="484"/>
      <c r="I8" s="484"/>
    </row>
    <row r="9" spans="1:9" ht="12.75">
      <c r="A9" s="433"/>
      <c r="B9" s="433"/>
      <c r="C9" s="433"/>
      <c r="D9" s="433"/>
      <c r="E9" s="433"/>
      <c r="F9" s="433"/>
      <c r="G9" s="433"/>
      <c r="H9" s="433"/>
      <c r="I9" s="433"/>
    </row>
    <row r="11" ht="40.5" customHeight="1" hidden="1"/>
    <row r="12" spans="1:9" ht="33.75" customHeight="1">
      <c r="A12" s="477" t="s">
        <v>278</v>
      </c>
      <c r="B12" s="478"/>
      <c r="C12" s="479"/>
      <c r="D12" s="471" t="s">
        <v>29</v>
      </c>
      <c r="E12" s="472"/>
      <c r="F12" s="473"/>
      <c r="G12" s="471" t="s">
        <v>30</v>
      </c>
      <c r="H12" s="472"/>
      <c r="I12" s="473"/>
    </row>
    <row r="13" spans="1:9" ht="24" customHeight="1">
      <c r="A13" s="480"/>
      <c r="B13" s="481"/>
      <c r="C13" s="482"/>
      <c r="D13" s="350" t="s">
        <v>31</v>
      </c>
      <c r="E13" s="352" t="s">
        <v>280</v>
      </c>
      <c r="F13" s="352" t="s">
        <v>281</v>
      </c>
      <c r="G13" s="351" t="s">
        <v>283</v>
      </c>
      <c r="H13" s="351" t="s">
        <v>280</v>
      </c>
      <c r="I13" s="351" t="s">
        <v>281</v>
      </c>
    </row>
    <row r="14" spans="1:9" ht="40.5" customHeight="1">
      <c r="A14" s="471" t="s">
        <v>32</v>
      </c>
      <c r="B14" s="472"/>
      <c r="C14" s="473"/>
      <c r="D14" s="339">
        <v>0</v>
      </c>
      <c r="E14" s="339">
        <v>0</v>
      </c>
      <c r="F14" s="339">
        <v>0</v>
      </c>
      <c r="G14" s="339">
        <v>466.7</v>
      </c>
      <c r="H14" s="339">
        <v>77.8</v>
      </c>
      <c r="I14" s="353">
        <f>H14/G14*100</f>
        <v>16.670237840154275</v>
      </c>
    </row>
    <row r="15" spans="1:9" ht="25.5" customHeight="1">
      <c r="A15" s="471" t="s">
        <v>282</v>
      </c>
      <c r="B15" s="472"/>
      <c r="C15" s="473"/>
      <c r="D15" s="339">
        <v>466.7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</row>
    <row r="16" spans="1:9" ht="12.75">
      <c r="A16" s="474" t="s">
        <v>153</v>
      </c>
      <c r="B16" s="475"/>
      <c r="C16" s="476"/>
      <c r="D16" s="339">
        <v>466.7</v>
      </c>
      <c r="E16" s="339"/>
      <c r="F16" s="339"/>
      <c r="G16" s="339">
        <v>466.7</v>
      </c>
      <c r="H16" s="339">
        <v>77.8</v>
      </c>
      <c r="I16" s="353">
        <v>16.67</v>
      </c>
    </row>
  </sheetData>
  <mergeCells count="14">
    <mergeCell ref="A15:C15"/>
    <mergeCell ref="A16:C16"/>
    <mergeCell ref="E6:I6"/>
    <mergeCell ref="A14:C14"/>
    <mergeCell ref="A12:C13"/>
    <mergeCell ref="D12:F12"/>
    <mergeCell ref="G12:I12"/>
    <mergeCell ref="E7:G7"/>
    <mergeCell ref="B8:I8"/>
    <mergeCell ref="A9:I9"/>
    <mergeCell ref="H1:I1"/>
    <mergeCell ref="E3:I3"/>
    <mergeCell ref="F2:I2"/>
    <mergeCell ref="E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E2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23.140625" style="348" customWidth="1"/>
    <col min="2" max="2" width="49.421875" style="348" customWidth="1"/>
    <col min="3" max="3" width="12.00390625" style="348" customWidth="1"/>
    <col min="4" max="4" width="10.140625" style="348" customWidth="1"/>
    <col min="5" max="16384" width="9.140625" style="348" customWidth="1"/>
  </cols>
  <sheetData>
    <row r="1" spans="2:3" ht="12.75">
      <c r="B1" s="485" t="s">
        <v>17</v>
      </c>
      <c r="C1" s="485"/>
    </row>
    <row r="2" spans="2:3" ht="45" customHeight="1">
      <c r="B2" s="486" t="s">
        <v>284</v>
      </c>
      <c r="C2" s="486"/>
    </row>
    <row r="3" spans="2:3" ht="12.75">
      <c r="B3" s="487" t="s">
        <v>321</v>
      </c>
      <c r="C3" s="487"/>
    </row>
    <row r="4" spans="1:3" ht="52.5" customHeight="1">
      <c r="A4" s="488" t="s">
        <v>285</v>
      </c>
      <c r="B4" s="488"/>
      <c r="C4" s="488"/>
    </row>
    <row r="6" ht="12.75">
      <c r="C6" s="348" t="s">
        <v>92</v>
      </c>
    </row>
    <row r="7" spans="1:5" ht="29.25" customHeight="1">
      <c r="A7" s="491" t="s">
        <v>33</v>
      </c>
      <c r="B7" s="492" t="s">
        <v>34</v>
      </c>
      <c r="C7" s="493" t="s">
        <v>283</v>
      </c>
      <c r="D7" s="489" t="s">
        <v>286</v>
      </c>
      <c r="E7" s="489" t="s">
        <v>281</v>
      </c>
    </row>
    <row r="8" spans="1:5" ht="37.5" customHeight="1">
      <c r="A8" s="491"/>
      <c r="B8" s="492"/>
      <c r="C8" s="493"/>
      <c r="D8" s="490"/>
      <c r="E8" s="490"/>
    </row>
    <row r="9" spans="1:5" ht="37.5" customHeight="1">
      <c r="A9" s="340" t="s">
        <v>35</v>
      </c>
      <c r="B9" s="341" t="s">
        <v>36</v>
      </c>
      <c r="C9" s="354"/>
      <c r="D9" s="357"/>
      <c r="E9" s="357"/>
    </row>
    <row r="10" spans="1:5" ht="37.5" customHeight="1">
      <c r="A10" s="340" t="s">
        <v>269</v>
      </c>
      <c r="B10" s="342" t="s">
        <v>32</v>
      </c>
      <c r="C10" s="355">
        <f>C13</f>
        <v>-466.7</v>
      </c>
      <c r="D10" s="357">
        <f>D13</f>
        <v>-77.8</v>
      </c>
      <c r="E10" s="358">
        <f>E13</f>
        <v>16.670237840154275</v>
      </c>
    </row>
    <row r="11" spans="1:5" ht="45" hidden="1">
      <c r="A11" s="343" t="s">
        <v>270</v>
      </c>
      <c r="B11" s="344" t="s">
        <v>271</v>
      </c>
      <c r="C11" s="356">
        <f>C12</f>
        <v>0</v>
      </c>
      <c r="D11" s="357"/>
      <c r="E11" s="358"/>
    </row>
    <row r="12" spans="1:5" ht="45" hidden="1">
      <c r="A12" s="343" t="s">
        <v>272</v>
      </c>
      <c r="B12" s="344" t="s">
        <v>273</v>
      </c>
      <c r="C12" s="356"/>
      <c r="D12" s="357"/>
      <c r="E12" s="358"/>
    </row>
    <row r="13" spans="1:5" ht="45">
      <c r="A13" s="343" t="s">
        <v>274</v>
      </c>
      <c r="B13" s="344" t="s">
        <v>275</v>
      </c>
      <c r="C13" s="356">
        <f>C14</f>
        <v>-466.7</v>
      </c>
      <c r="D13" s="357">
        <f>D14</f>
        <v>-77.8</v>
      </c>
      <c r="E13" s="358">
        <f>E14</f>
        <v>16.670237840154275</v>
      </c>
    </row>
    <row r="14" spans="1:5" ht="45">
      <c r="A14" s="343" t="s">
        <v>276</v>
      </c>
      <c r="B14" s="344" t="s">
        <v>277</v>
      </c>
      <c r="C14" s="356">
        <v>-466.7</v>
      </c>
      <c r="D14" s="357">
        <v>-77.8</v>
      </c>
      <c r="E14" s="358">
        <f>E13</f>
        <v>16.670237840154275</v>
      </c>
    </row>
    <row r="15" spans="1:5" ht="28.5">
      <c r="A15" s="345" t="s">
        <v>37</v>
      </c>
      <c r="B15" s="346" t="s">
        <v>38</v>
      </c>
      <c r="C15" s="355">
        <f>C20+C16</f>
        <v>0</v>
      </c>
      <c r="D15" s="357">
        <f>D20+D16</f>
        <v>759.3999999999999</v>
      </c>
      <c r="E15" s="357"/>
    </row>
    <row r="16" spans="1:5" ht="15">
      <c r="A16" s="343" t="s">
        <v>39</v>
      </c>
      <c r="B16" s="344" t="s">
        <v>40</v>
      </c>
      <c r="C16" s="356">
        <f>C17</f>
        <v>-12102.5</v>
      </c>
      <c r="D16" s="357">
        <f>D17</f>
        <v>-1139.9</v>
      </c>
      <c r="E16" s="358">
        <f>E17</f>
        <v>9.41871514149969</v>
      </c>
    </row>
    <row r="17" spans="1:5" ht="15">
      <c r="A17" s="343" t="s">
        <v>41</v>
      </c>
      <c r="B17" s="344" t="s">
        <v>42</v>
      </c>
      <c r="C17" s="356">
        <f>C18</f>
        <v>-12102.5</v>
      </c>
      <c r="D17" s="357">
        <f>-D18</f>
        <v>-1139.9</v>
      </c>
      <c r="E17" s="358">
        <f>E18</f>
        <v>9.41871514149969</v>
      </c>
    </row>
    <row r="18" spans="1:5" ht="30">
      <c r="A18" s="343" t="s">
        <v>43</v>
      </c>
      <c r="B18" s="344" t="s">
        <v>44</v>
      </c>
      <c r="C18" s="356">
        <f>C19</f>
        <v>-12102.5</v>
      </c>
      <c r="D18" s="357">
        <f>-D19</f>
        <v>1139.9</v>
      </c>
      <c r="E18" s="358">
        <f>E19</f>
        <v>9.41871514149969</v>
      </c>
    </row>
    <row r="19" spans="1:5" ht="30">
      <c r="A19" s="343" t="s">
        <v>45</v>
      </c>
      <c r="B19" s="344" t="s">
        <v>46</v>
      </c>
      <c r="C19" s="356">
        <v>-12102.5</v>
      </c>
      <c r="D19" s="357">
        <v>-1139.9</v>
      </c>
      <c r="E19" s="358">
        <f>D19/C19*100</f>
        <v>9.41871514149969</v>
      </c>
    </row>
    <row r="20" spans="1:5" ht="15">
      <c r="A20" s="343" t="s">
        <v>47</v>
      </c>
      <c r="B20" s="344" t="s">
        <v>48</v>
      </c>
      <c r="C20" s="356">
        <f aca="true" t="shared" si="0" ref="C20:E21">C21</f>
        <v>12102.5</v>
      </c>
      <c r="D20" s="357">
        <f t="shared" si="0"/>
        <v>1899.3</v>
      </c>
      <c r="E20" s="358">
        <f t="shared" si="0"/>
        <v>15.693451766164015</v>
      </c>
    </row>
    <row r="21" spans="1:5" ht="15">
      <c r="A21" s="343" t="s">
        <v>49</v>
      </c>
      <c r="B21" s="344" t="s">
        <v>50</v>
      </c>
      <c r="C21" s="356">
        <f t="shared" si="0"/>
        <v>12102.5</v>
      </c>
      <c r="D21" s="357">
        <f t="shared" si="0"/>
        <v>1899.3</v>
      </c>
      <c r="E21" s="358">
        <f t="shared" si="0"/>
        <v>15.693451766164015</v>
      </c>
    </row>
    <row r="22" spans="1:5" ht="30">
      <c r="A22" s="343" t="s">
        <v>51</v>
      </c>
      <c r="B22" s="344" t="s">
        <v>52</v>
      </c>
      <c r="C22" s="356">
        <v>12102.5</v>
      </c>
      <c r="D22" s="357">
        <v>1899.3</v>
      </c>
      <c r="E22" s="358">
        <f>D22/C22*100</f>
        <v>15.693451766164015</v>
      </c>
    </row>
    <row r="23" spans="1:5" ht="0.75" customHeight="1">
      <c r="A23" s="343" t="s">
        <v>53</v>
      </c>
      <c r="B23" s="344" t="s">
        <v>54</v>
      </c>
      <c r="C23" s="356">
        <f>C14+157053.4</f>
        <v>156586.69999999998</v>
      </c>
      <c r="D23" s="357"/>
      <c r="E23" s="357"/>
    </row>
    <row r="24" spans="1:5" ht="28.5">
      <c r="A24" s="347"/>
      <c r="B24" s="341" t="s">
        <v>55</v>
      </c>
      <c r="C24" s="355">
        <f>C15+C10</f>
        <v>-466.7</v>
      </c>
      <c r="D24" s="357">
        <f>D15+D10</f>
        <v>681.5999999999999</v>
      </c>
      <c r="E24" s="358"/>
    </row>
  </sheetData>
  <sheetProtection/>
  <mergeCells count="9">
    <mergeCell ref="D7:D8"/>
    <mergeCell ref="E7:E8"/>
    <mergeCell ref="A7:A8"/>
    <mergeCell ref="B7:B8"/>
    <mergeCell ref="C7:C8"/>
    <mergeCell ref="B1:C1"/>
    <mergeCell ref="B2:C2"/>
    <mergeCell ref="B3:C3"/>
    <mergeCell ref="A4:C4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1</cp:lastModifiedBy>
  <cp:lastPrinted>2016-05-19T08:03:48Z</cp:lastPrinted>
  <dcterms:created xsi:type="dcterms:W3CDTF">2002-06-04T10:05:56Z</dcterms:created>
  <dcterms:modified xsi:type="dcterms:W3CDTF">2016-05-19T08:06:48Z</dcterms:modified>
  <cp:category/>
  <cp:version/>
  <cp:contentType/>
  <cp:contentStatus/>
</cp:coreProperties>
</file>