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5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Print_Titles" localSheetId="2">'Прил 3'!$12:$12</definedName>
    <definedName name="_xlnm.Print_Area" localSheetId="0">'Прил 1'!$A$1:$J$205</definedName>
  </definedNames>
  <calcPr fullCalcOnLoad="1"/>
</workbook>
</file>

<file path=xl/sharedStrings.xml><?xml version="1.0" encoding="utf-8"?>
<sst xmlns="http://schemas.openxmlformats.org/spreadsheetml/2006/main" count="3076" uniqueCount="340">
  <si>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</si>
  <si>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</si>
  <si>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</si>
  <si>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" Сохранение  и развитие традиционной народной культуры, промыслов и ремесел" государственной программы Тульской области " Развитие культуры и туризма Тульской области"</t>
  </si>
  <si>
    <t>тыс. рублей</t>
  </si>
  <si>
    <t>№</t>
  </si>
  <si>
    <t>Перечень передаваемых полномочий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</si>
  <si>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</si>
  <si>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</si>
  <si>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</si>
  <si>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</si>
  <si>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</si>
  <si>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Программа</t>
  </si>
  <si>
    <t>Привлечение муниципальных заимствований</t>
  </si>
  <si>
    <t>Погашение основной суммы долга по муниципальным заимствованиям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</si>
  <si>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</si>
  <si>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</si>
  <si>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</si>
  <si>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</si>
  <si>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</si>
  <si>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</si>
  <si>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</si>
  <si>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</si>
  <si>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</si>
  <si>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</si>
  <si>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</si>
  <si>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</si>
  <si>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</si>
  <si>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</si>
  <si>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</si>
  <si>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</si>
  <si>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</si>
  <si>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</si>
  <si>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</si>
  <si>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</si>
  <si>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</si>
  <si>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</si>
  <si>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</si>
  <si>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</si>
  <si>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</si>
  <si>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</si>
  <si>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</si>
  <si>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</si>
  <si>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</si>
  <si>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</si>
  <si>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</si>
  <si>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</si>
  <si>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</si>
  <si>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</si>
  <si>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</si>
  <si>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</si>
  <si>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</si>
  <si>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</si>
  <si>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</si>
  <si>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</si>
  <si>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</si>
  <si>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</si>
  <si>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</si>
  <si>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</si>
  <si>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</si>
  <si>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</si>
  <si>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</si>
  <si>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</si>
  <si>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</si>
  <si>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</si>
  <si>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</si>
  <si>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</si>
  <si>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</si>
  <si>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</si>
  <si>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</si>
  <si>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</si>
  <si>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</si>
  <si>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</si>
  <si>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</si>
  <si>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</si>
  <si>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</si>
  <si>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</si>
  <si>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</si>
  <si>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</si>
  <si>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</si>
  <si>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</si>
  <si>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</si>
  <si>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</si>
  <si>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</si>
  <si>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</si>
  <si>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</si>
  <si>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</si>
  <si>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</si>
  <si>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</si>
  <si>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</si>
  <si>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</si>
  <si>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</si>
  <si>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</si>
  <si>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</si>
  <si>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</si>
  <si>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</si>
  <si>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</si>
  <si>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</si>
  <si>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</si>
  <si>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</si>
  <si>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</si>
  <si>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</si>
  <si>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</si>
  <si>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</si>
  <si>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</si>
  <si>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</si>
  <si>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</si>
  <si>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</si>
  <si>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</si>
  <si>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</si>
  <si>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</si>
  <si>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</si>
  <si>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</si>
  <si>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</si>
  <si>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</si>
  <si>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</si>
  <si>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320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</si>
  <si>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</si>
  <si>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</si>
  <si>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</si>
  <si>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</si>
  <si>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</si>
  <si>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</si>
  <si>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</si>
  <si>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</si>
  <si>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</si>
  <si>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</si>
  <si>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</si>
  <si>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</si>
  <si>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</si>
  <si>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</si>
  <si>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</si>
  <si>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ИТОГО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</si>
  <si>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</si>
  <si>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</si>
  <si>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</si>
  <si>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</si>
  <si>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</si>
  <si>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</si>
  <si>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</si>
  <si>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</si>
  <si>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</si>
  <si>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</si>
  <si>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</si>
  <si>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</si>
  <si>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</si>
  <si>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</si>
  <si>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</si>
  <si>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</si>
  <si>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</si>
  <si>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</si>
  <si>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</si>
  <si>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</si>
  <si>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</si>
  <si>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</si>
  <si>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</si>
  <si>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</si>
  <si>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</si>
  <si>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</si>
  <si>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</si>
  <si>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</si>
  <si>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</si>
  <si>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</si>
  <si>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</si>
  <si>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</si>
  <si>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</si>
  <si>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</si>
  <si>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</si>
  <si>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</si>
  <si>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</si>
  <si>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</si>
  <si>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</si>
  <si>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</si>
  <si>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</si>
  <si>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</si>
  <si>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</si>
  <si>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</si>
  <si>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Основное мероприятие"Содержание и благоустройство мест захоронения муниципального образования Огаревское Щекинского района"</t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</si>
  <si>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</si>
  <si>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</si>
  <si>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</si>
  <si>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</si>
  <si>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</si>
  <si>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</si>
  <si>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</si>
  <si>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</si>
  <si>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Основное мероприятие "Организация и прведение культурно-массовых мероприятий"</t>
  </si>
  <si>
    <t>Основнон мероприятие "Пожарная безопасность"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</si>
  <si>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</si>
  <si>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</si>
  <si>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</si>
  <si>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</si>
  <si>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</si>
  <si>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</si>
  <si>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</si>
  <si>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</si>
  <si>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</si>
  <si>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</si>
  <si>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</si>
  <si>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</si>
  <si>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</si>
  <si>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</si>
  <si>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</si>
  <si>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</si>
  <si>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</si>
  <si>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</si>
  <si>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</si>
  <si>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</si>
  <si>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</si>
  <si>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</si>
  <si>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</si>
  <si>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</si>
  <si>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</si>
  <si>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</si>
  <si>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</si>
  <si>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</si>
  <si>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</si>
  <si>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</si>
  <si>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</si>
  <si>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</si>
  <si>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</si>
  <si>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</si>
  <si>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</si>
  <si>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</si>
  <si>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</si>
  <si>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</si>
  <si>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</si>
  <si>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</si>
  <si>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</si>
  <si>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</si>
  <si>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</si>
  <si>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</si>
  <si>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</si>
  <si>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</si>
  <si>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</si>
  <si>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</si>
  <si>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Подпрограмма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</si>
  <si>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</si>
  <si>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</si>
  <si>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</si>
  <si>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</si>
  <si>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</si>
  <si>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</si>
  <si>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</si>
  <si>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</si>
  <si>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</si>
  <si>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</si>
  <si>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</si>
  <si>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</si>
  <si>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</si>
  <si>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</si>
  <si>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</si>
  <si>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</si>
  <si>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</si>
  <si>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</si>
  <si>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</si>
  <si>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Вид заимствования</t>
  </si>
  <si>
    <t>% исполнения</t>
  </si>
  <si>
    <t>Кредиты от кредитных организаций</t>
  </si>
  <si>
    <t>Приложение 4</t>
  </si>
  <si>
    <t>Приложение 2</t>
  </si>
  <si>
    <t>Отчет об исполнении ведомственной структуры расходов бюджета муниципального образования Огаревское</t>
  </si>
  <si>
    <t>Коммунальное хозяйство</t>
  </si>
  <si>
    <t>Межбюджетные трансферты из бюджета МО Щекинский район в бюджеты поселений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</si>
  <si>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</si>
  <si>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26210</t>
  </si>
  <si>
    <t>Иные закупки товаров, работ и услуг для государственных (муниципальных) нужд</t>
  </si>
  <si>
    <t>Приложение 1</t>
  </si>
  <si>
    <t xml:space="preserve">Отчет </t>
  </si>
  <si>
    <t>к постановлению администрации МО Огаревское Щекинского района</t>
  </si>
  <si>
    <t>План на 2017 год</t>
  </si>
  <si>
    <t>321</t>
  </si>
  <si>
    <t>Расходы на выплаты персоналу за счет межбюджетных трансфертов по принятым полномочиям</t>
  </si>
  <si>
    <t>Проведение аккорицидной обработки</t>
  </si>
  <si>
    <t>29460</t>
  </si>
  <si>
    <t>29900</t>
  </si>
  <si>
    <t>11,8</t>
  </si>
  <si>
    <t>План 2017 год</t>
  </si>
  <si>
    <t>Расходы на выплаты персоналуза счет межбюджетных трансфертов по принятым полномочиям</t>
  </si>
  <si>
    <t>2</t>
  </si>
  <si>
    <t>3</t>
  </si>
  <si>
    <t>2017год</t>
  </si>
  <si>
    <t>План на 2017</t>
  </si>
  <si>
    <t>Приложение 6</t>
  </si>
  <si>
    <t>"Об исполнении бюджета  муниципального образования МО Огаревское  Щекинского района за полугодие 2017 года"</t>
  </si>
  <si>
    <t>об исполнении бюджетных ассигнований бюджета МО Огаревское за полугодие 2017 года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</si>
  <si>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Исполнено на 01.07.2017</t>
  </si>
  <si>
    <t>Погашение обязательств прошлых лет</t>
  </si>
  <si>
    <t>Подпрограмма"Содержание имущества муниципального образования огаревское щекинского раййона"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</si>
  <si>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</si>
  <si>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</si>
  <si>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</si>
  <si>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</si>
  <si>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Обеспечение мероприятий, связанных с ликвидационной комиссией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</si>
  <si>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администрации"</t>
  </si>
  <si>
    <t>Мероприятия, осуществляемые ликвидационной комиссией в рамках непрограммного направления деятельности "Обеспечение деятельности ликвидационной комиссии"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</si>
  <si>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Собрания депутатов"</t>
  </si>
  <si>
    <t>28920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</si>
  <si>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</si>
  <si>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</si>
  <si>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</si>
  <si>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</si>
  <si>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 xml:space="preserve"> мероприятие "Профилактика терроризма и экстремизма"</t>
  </si>
  <si>
    <t>29770</t>
  </si>
  <si>
    <t xml:space="preserve">Расходы на выполнение судебных актов по искам о возмещении вреда, причененного незаконными действиями(бездействием) муниципальных органов либо должностных лиц этих органов </t>
  </si>
  <si>
    <t>Обеспечение мероприятий, связанных с ликвидацией ДК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</si>
  <si>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ДК"</t>
  </si>
  <si>
    <t>28930</t>
  </si>
  <si>
    <t>Обеспечение мероприятий, связанных с ликвидацией библиотеки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</si>
  <si>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</si>
  <si>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28940</t>
  </si>
  <si>
    <t>355,6</t>
  </si>
  <si>
    <t>137,4</t>
  </si>
  <si>
    <t>1359,0</t>
  </si>
  <si>
    <t>80120</t>
  </si>
  <si>
    <t>к постановлению администрации  МО Огаревское "Об исполнении бюджета  МО Огаревское Щекинского района за полугодие 2017 года"</t>
  </si>
  <si>
    <t>Исполнение на 01.07.2017 года</t>
  </si>
  <si>
    <t>за полугодие 2017 года</t>
  </si>
  <si>
    <t xml:space="preserve">Погашение обязательств прошлых лет </t>
  </si>
  <si>
    <t>Подпрограмма "Содержание имущества муниципального образования Огаревское Щекинского района"</t>
  </si>
  <si>
    <t>мероприятие "Профилактика терроризма и экстремизма"</t>
  </si>
  <si>
    <t>к постановлению администрации МО Огаревское "Об исполнении бюджета МО Огаревское  Щекинского района за полугодие 2017 года"</t>
  </si>
  <si>
    <t>Исполнение на 01.07.2017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</si>
  <si>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за полугодие 2017 года</t>
  </si>
  <si>
    <t xml:space="preserve">содержание имущества муниципального образования Огаревское Щекинского района 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</si>
  <si>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</si>
  <si>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мероприятие "Профилактика терроризма и экстримизма"</t>
  </si>
  <si>
    <t>к постановлению администрации МО Огаревское "Об исполнении бюджета  МО Огаревское  Щекинского района за полугодие 2017 года"</t>
  </si>
  <si>
    <t>Отчет об исполнении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за полугодие 2017 года</t>
  </si>
  <si>
    <t>к постановлению администрации  МО Огаревское "Об исполнении бюджета  МО Огаревское  Щекинского района за полугодие 2017 года"</t>
  </si>
  <si>
    <t>муниципальных заимствований муниципального образования Огаревское Щекинского района за полугодие 2017 года</t>
  </si>
  <si>
    <t>на 01.07.2017</t>
  </si>
  <si>
    <t>к постановлению администрации  МО Огаревское "Об  исполнении бюджета  МО Огаревское Щекинского района за полугодие 2017 года"</t>
  </si>
  <si>
    <t xml:space="preserve">Отчет об исполнении источников внутреннего финансирования дефицита бюджета муниципального образования Огаревское за полугодие 2017 года </t>
  </si>
  <si>
    <t>исполнение на 01.07.2017</t>
  </si>
  <si>
    <t>№ Проект от _______2017</t>
  </si>
  <si>
    <t>№ Проект от _________2017г</t>
  </si>
  <si>
    <t>№ Проект от __________2017г</t>
  </si>
  <si>
    <t>№ Проект от _____07.2017г</t>
  </si>
  <si>
    <t xml:space="preserve"> № Проект от __________2017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</si>
</sst>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5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9"/>
      <name val="Arial"/>
      <family val="3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16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center" wrapText="1"/>
      <protection/>
    </xf>
    <xf numFmtId="49" fontId="7" fillId="0" borderId="15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left" wrapText="1"/>
      <protection/>
    </xf>
    <xf numFmtId="2" fontId="11" fillId="0" borderId="12" xfId="54" applyNumberFormat="1" applyFont="1" applyFill="1" applyBorder="1" applyAlignment="1" applyProtection="1">
      <alignment horizontal="left" wrapText="1"/>
      <protection hidden="1"/>
    </xf>
    <xf numFmtId="1" fontId="23" fillId="0" borderId="12" xfId="0" applyNumberFormat="1" applyFont="1" applyFill="1" applyBorder="1" applyAlignment="1">
      <alignment horizontal="center" wrapText="1"/>
    </xf>
    <xf numFmtId="1" fontId="23" fillId="0" borderId="13" xfId="0" applyNumberFormat="1" applyFont="1" applyFill="1" applyBorder="1" applyAlignment="1">
      <alignment horizontal="center" wrapText="1"/>
    </xf>
    <xf numFmtId="0" fontId="8" fillId="20" borderId="12" xfId="0" applyFont="1" applyFill="1" applyBorder="1" applyAlignment="1">
      <alignment wrapText="1"/>
    </xf>
    <xf numFmtId="49" fontId="23" fillId="20" borderId="12" xfId="0" applyNumberFormat="1" applyFont="1" applyFill="1" applyBorder="1" applyAlignment="1">
      <alignment horizontal="center" wrapText="1"/>
    </xf>
    <xf numFmtId="49" fontId="23" fillId="20" borderId="13" xfId="0" applyNumberFormat="1" applyFont="1" applyFill="1" applyBorder="1" applyAlignment="1">
      <alignment horizontal="center" wrapText="1"/>
    </xf>
    <xf numFmtId="49" fontId="9" fillId="20" borderId="13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center" wrapText="1"/>
      <protection/>
    </xf>
    <xf numFmtId="49" fontId="9" fillId="20" borderId="15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5" applyNumberFormat="1" applyFont="1" applyFill="1" applyBorder="1" applyAlignment="1" applyProtection="1">
      <alignment wrapText="1"/>
      <protection hidden="1"/>
    </xf>
    <xf numFmtId="0" fontId="7" fillId="0" borderId="0" xfId="64" applyFont="1" applyFill="1" applyAlignment="1">
      <alignment horizontal="left"/>
      <protection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9" fillId="0" borderId="13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9" fontId="9" fillId="0" borderId="15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left" wrapText="1"/>
      <protection/>
    </xf>
    <xf numFmtId="0" fontId="6" fillId="0" borderId="12" xfId="58" applyNumberFormat="1" applyFont="1" applyFill="1" applyBorder="1" applyAlignment="1" applyProtection="1">
      <alignment horizontal="left" wrapText="1"/>
      <protection hidden="1"/>
    </xf>
    <xf numFmtId="49" fontId="9" fillId="0" borderId="14" xfId="64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4" applyFont="1" applyFill="1" applyBorder="1" applyAlignment="1">
      <alignment horizontal="left" vertical="center" textRotation="90" wrapText="1"/>
      <protection/>
    </xf>
    <xf numFmtId="0" fontId="7" fillId="0" borderId="17" xfId="64" applyFont="1" applyFill="1" applyBorder="1" applyAlignment="1">
      <alignment horizontal="left" vertical="center" textRotation="90" wrapText="1"/>
      <protection/>
    </xf>
    <xf numFmtId="0" fontId="7" fillId="0" borderId="13" xfId="64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7" applyNumberFormat="1" applyFont="1" applyFill="1" applyBorder="1" applyAlignment="1" applyProtection="1">
      <alignment horizontal="center" wrapText="1"/>
      <protection hidden="1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49" fontId="9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24" borderId="15" xfId="0" applyFont="1" applyFill="1" applyBorder="1" applyAlignment="1">
      <alignment horizontal="left" wrapText="1"/>
    </xf>
    <xf numFmtId="0" fontId="27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24" borderId="12" xfId="0" applyFont="1" applyFill="1" applyBorder="1" applyAlignment="1">
      <alignment wrapTex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wrapText="1"/>
    </xf>
    <xf numFmtId="49" fontId="9" fillId="24" borderId="13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center" wrapText="1"/>
      <protection/>
    </xf>
    <xf numFmtId="49" fontId="9" fillId="24" borderId="15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left" vertical="center" wrapText="1"/>
      <protection/>
    </xf>
    <xf numFmtId="49" fontId="9" fillId="24" borderId="14" xfId="64" applyNumberFormat="1" applyFont="1" applyFill="1" applyBorder="1" applyAlignment="1">
      <alignment horizontal="left" wrapText="1"/>
      <protection/>
    </xf>
    <xf numFmtId="0" fontId="6" fillId="24" borderId="12" xfId="58" applyNumberFormat="1" applyFont="1" applyFill="1" applyBorder="1" applyAlignment="1" applyProtection="1">
      <alignment horizontal="left" wrapText="1"/>
      <protection hidden="1"/>
    </xf>
    <xf numFmtId="49" fontId="11" fillId="24" borderId="12" xfId="0" applyNumberFormat="1" applyFont="1" applyFill="1" applyBorder="1" applyAlignment="1">
      <alignment horizontal="center" wrapText="1"/>
    </xf>
    <xf numFmtId="49" fontId="11" fillId="24" borderId="13" xfId="0" applyNumberFormat="1" applyFont="1" applyFill="1" applyBorder="1" applyAlignment="1">
      <alignment horizontal="center" wrapText="1"/>
    </xf>
    <xf numFmtId="49" fontId="7" fillId="24" borderId="13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center" wrapText="1"/>
      <protection/>
    </xf>
    <xf numFmtId="49" fontId="7" fillId="24" borderId="15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left" wrapText="1"/>
      <protection/>
    </xf>
    <xf numFmtId="2" fontId="11" fillId="24" borderId="12" xfId="58" applyNumberFormat="1" applyFont="1" applyFill="1" applyBorder="1" applyAlignment="1" applyProtection="1">
      <alignment horizontal="left" wrapText="1"/>
      <protection hidden="1"/>
    </xf>
    <xf numFmtId="2" fontId="11" fillId="24" borderId="12" xfId="54" applyNumberFormat="1" applyFont="1" applyFill="1" applyBorder="1" applyAlignment="1" applyProtection="1">
      <alignment horizontal="left" wrapText="1"/>
      <protection hidden="1"/>
    </xf>
    <xf numFmtId="49" fontId="14" fillId="24" borderId="12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6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4" xfId="64" applyNumberFormat="1" applyFont="1" applyFill="1" applyBorder="1" applyAlignment="1">
      <alignment horizontal="left" vertical="center" wrapText="1"/>
      <protection/>
    </xf>
    <xf numFmtId="2" fontId="11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2" xfId="0" applyNumberFormat="1" applyFont="1" applyFill="1" applyBorder="1" applyAlignment="1">
      <alignment horizontal="center"/>
    </xf>
    <xf numFmtId="49" fontId="19" fillId="24" borderId="12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wrapText="1"/>
    </xf>
    <xf numFmtId="1" fontId="23" fillId="24" borderId="13" xfId="0" applyNumberFormat="1" applyFont="1" applyFill="1" applyBorder="1" applyAlignment="1">
      <alignment horizontal="center" wrapText="1"/>
    </xf>
    <xf numFmtId="0" fontId="6" fillId="24" borderId="12" xfId="57" applyNumberFormat="1" applyFont="1" applyFill="1" applyBorder="1" applyAlignment="1" applyProtection="1">
      <alignment wrapText="1"/>
      <protection hidden="1"/>
    </xf>
    <xf numFmtId="2" fontId="11" fillId="24" borderId="12" xfId="55" applyNumberFormat="1" applyFont="1" applyFill="1" applyBorder="1" applyAlignment="1" applyProtection="1">
      <alignment wrapText="1"/>
      <protection hidden="1"/>
    </xf>
    <xf numFmtId="0" fontId="7" fillId="24" borderId="12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2" fontId="6" fillId="24" borderId="12" xfId="57" applyNumberFormat="1" applyFont="1" applyFill="1" applyBorder="1" applyAlignment="1" applyProtection="1">
      <alignment horizontal="left" wrapText="1"/>
      <protection hidden="1"/>
    </xf>
    <xf numFmtId="49" fontId="19" fillId="24" borderId="12" xfId="0" applyNumberFormat="1" applyFont="1" applyFill="1" applyBorder="1" applyAlignment="1">
      <alignment horizontal="center" wrapText="1"/>
    </xf>
    <xf numFmtId="0" fontId="6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 vertical="center" wrapText="1"/>
    </xf>
    <xf numFmtId="10" fontId="29" fillId="24" borderId="12" xfId="0" applyNumberFormat="1" applyFont="1" applyFill="1" applyBorder="1" applyAlignment="1">
      <alignment wrapText="1"/>
    </xf>
    <xf numFmtId="10" fontId="7" fillId="24" borderId="12" xfId="0" applyNumberFormat="1" applyFont="1" applyFill="1" applyBorder="1" applyAlignment="1">
      <alignment wrapText="1"/>
    </xf>
    <xf numFmtId="0" fontId="7" fillId="24" borderId="14" xfId="0" applyFont="1" applyFill="1" applyBorder="1" applyAlignment="1">
      <alignment horizontal="center"/>
    </xf>
    <xf numFmtId="2" fontId="29" fillId="24" borderId="12" xfId="58" applyNumberFormat="1" applyFont="1" applyFill="1" applyBorder="1" applyAlignment="1" applyProtection="1">
      <alignment horizontal="left" wrapText="1"/>
      <protection hidden="1"/>
    </xf>
    <xf numFmtId="2" fontId="28" fillId="24" borderId="12" xfId="58" applyNumberFormat="1" applyFont="1" applyFill="1" applyBorder="1" applyAlignment="1" applyProtection="1">
      <alignment horizontal="left" wrapText="1"/>
      <protection hidden="1"/>
    </xf>
    <xf numFmtId="49" fontId="7" fillId="24" borderId="13" xfId="64" applyNumberFormat="1" applyFont="1" applyFill="1" applyBorder="1" applyAlignment="1">
      <alignment horizontal="left" vertical="center" wrapText="1"/>
      <protection/>
    </xf>
    <xf numFmtId="49" fontId="7" fillId="24" borderId="15" xfId="64" applyNumberFormat="1" applyFont="1" applyFill="1" applyBorder="1" applyAlignment="1">
      <alignment horizontal="left" vertical="center" wrapText="1"/>
      <protection/>
    </xf>
    <xf numFmtId="49" fontId="18" fillId="24" borderId="12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7" fillId="24" borderId="12" xfId="64" applyNumberFormat="1" applyFont="1" applyFill="1" applyBorder="1" applyAlignment="1">
      <alignment horizontal="left" vertical="center" wrapText="1"/>
      <protection/>
    </xf>
    <xf numFmtId="0" fontId="8" fillId="24" borderId="12" xfId="0" applyFont="1" applyFill="1" applyBorder="1" applyAlignment="1">
      <alignment horizontal="center" wrapText="1"/>
    </xf>
    <xf numFmtId="1" fontId="9" fillId="24" borderId="12" xfId="54" applyNumberFormat="1" applyFont="1" applyFill="1" applyBorder="1" applyAlignment="1">
      <alignment horizontal="left" vertical="center" wrapText="1"/>
      <protection/>
    </xf>
    <xf numFmtId="49" fontId="9" fillId="24" borderId="13" xfId="54" applyNumberFormat="1" applyFont="1" applyFill="1" applyBorder="1" applyAlignment="1">
      <alignment horizontal="left" vertical="center" wrapText="1"/>
      <protection/>
    </xf>
    <xf numFmtId="49" fontId="9" fillId="24" borderId="13" xfId="64" applyNumberFormat="1" applyFont="1" applyFill="1" applyBorder="1" applyAlignment="1">
      <alignment horizontal="left" vertical="center" wrapText="1"/>
      <protection/>
    </xf>
    <xf numFmtId="49" fontId="9" fillId="24" borderId="15" xfId="64" applyNumberFormat="1" applyFont="1" applyFill="1" applyBorder="1" applyAlignment="1">
      <alignment horizontal="left" vertical="center" wrapText="1"/>
      <protection/>
    </xf>
    <xf numFmtId="49" fontId="9" fillId="24" borderId="14" xfId="54" applyNumberFormat="1" applyFont="1" applyFill="1" applyBorder="1" applyAlignment="1">
      <alignment horizontal="left" vertical="center" wrapText="1"/>
      <protection/>
    </xf>
    <xf numFmtId="0" fontId="5" fillId="24" borderId="0" xfId="0" applyFont="1" applyFill="1" applyAlignment="1">
      <alignment/>
    </xf>
    <xf numFmtId="49" fontId="5" fillId="24" borderId="0" xfId="0" applyNumberFormat="1" applyFont="1" applyFill="1" applyAlignment="1">
      <alignment horizontal="center"/>
    </xf>
    <xf numFmtId="1" fontId="23" fillId="11" borderId="12" xfId="0" applyNumberFormat="1" applyFont="1" applyFill="1" applyBorder="1" applyAlignment="1">
      <alignment horizontal="center" wrapText="1"/>
    </xf>
    <xf numFmtId="1" fontId="23" fillId="11" borderId="13" xfId="0" applyNumberFormat="1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left" vertical="center" wrapText="1"/>
      <protection/>
    </xf>
    <xf numFmtId="49" fontId="7" fillId="11" borderId="14" xfId="64" applyNumberFormat="1" applyFont="1" applyFill="1" applyBorder="1" applyAlignment="1">
      <alignment horizontal="left" vertical="center" wrapText="1"/>
      <protection/>
    </xf>
    <xf numFmtId="49" fontId="7" fillId="11" borderId="15" xfId="64" applyNumberFormat="1" applyFont="1" applyFill="1" applyBorder="1" applyAlignment="1">
      <alignment horizontal="left" vertical="center" wrapText="1"/>
      <protection/>
    </xf>
    <xf numFmtId="0" fontId="24" fillId="11" borderId="12" xfId="0" applyFont="1" applyFill="1" applyBorder="1" applyAlignment="1">
      <alignment horizontal="left" wrapText="1"/>
    </xf>
    <xf numFmtId="49" fontId="14" fillId="11" borderId="12" xfId="0" applyNumberFormat="1" applyFont="1" applyFill="1" applyBorder="1" applyAlignment="1">
      <alignment horizontal="center"/>
    </xf>
    <xf numFmtId="49" fontId="9" fillId="11" borderId="12" xfId="0" applyNumberFormat="1" applyFont="1" applyFill="1" applyBorder="1" applyAlignment="1">
      <alignment horizontal="center"/>
    </xf>
    <xf numFmtId="0" fontId="25" fillId="11" borderId="12" xfId="0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center" wrapText="1"/>
      <protection/>
    </xf>
    <xf numFmtId="49" fontId="7" fillId="11" borderId="15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left" wrapText="1"/>
      <protection/>
    </xf>
    <xf numFmtId="1" fontId="8" fillId="24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0" fillId="24" borderId="12" xfId="58" applyNumberFormat="1" applyFont="1" applyFill="1" applyBorder="1" applyAlignment="1" applyProtection="1">
      <alignment wrapText="1"/>
      <protection hidden="1"/>
    </xf>
    <xf numFmtId="49" fontId="19" fillId="24" borderId="13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wrapText="1"/>
    </xf>
    <xf numFmtId="49" fontId="23" fillId="11" borderId="12" xfId="0" applyNumberFormat="1" applyFont="1" applyFill="1" applyBorder="1" applyAlignment="1">
      <alignment horizontal="center" wrapText="1"/>
    </xf>
    <xf numFmtId="49" fontId="23" fillId="11" borderId="13" xfId="0" applyNumberFormat="1" applyFont="1" applyFill="1" applyBorder="1" applyAlignment="1">
      <alignment horizontal="center" wrapText="1"/>
    </xf>
    <xf numFmtId="49" fontId="9" fillId="11" borderId="13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center" wrapText="1"/>
      <protection/>
    </xf>
    <xf numFmtId="49" fontId="9" fillId="11" borderId="15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left" vertical="center" wrapText="1"/>
      <protection/>
    </xf>
    <xf numFmtId="1" fontId="10" fillId="11" borderId="12" xfId="0" applyNumberFormat="1" applyFont="1" applyFill="1" applyBorder="1" applyAlignment="1">
      <alignment horizontal="center" vertical="center" wrapText="1"/>
    </xf>
    <xf numFmtId="49" fontId="10" fillId="11" borderId="12" xfId="0" applyNumberFormat="1" applyFont="1" applyFill="1" applyBorder="1" applyAlignment="1">
      <alignment horizontal="center" wrapText="1"/>
    </xf>
    <xf numFmtId="2" fontId="10" fillId="11" borderId="12" xfId="54" applyNumberFormat="1" applyFont="1" applyFill="1" applyBorder="1" applyAlignment="1" applyProtection="1">
      <alignment horizontal="left" wrapText="1"/>
      <protection hidden="1"/>
    </xf>
    <xf numFmtId="49" fontId="9" fillId="11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24" borderId="12" xfId="0" applyNumberFormat="1" applyFont="1" applyFill="1" applyBorder="1" applyAlignment="1">
      <alignment horizontal="left" wrapText="1"/>
    </xf>
    <xf numFmtId="2" fontId="31" fillId="24" borderId="12" xfId="54" applyNumberFormat="1" applyFont="1" applyFill="1" applyBorder="1" applyAlignment="1" applyProtection="1">
      <alignment horizontal="left" wrapText="1"/>
      <protection hidden="1"/>
    </xf>
    <xf numFmtId="0" fontId="4" fillId="11" borderId="12" xfId="0" applyFont="1" applyFill="1" applyBorder="1" applyAlignment="1">
      <alignment horizontal="center" wrapText="1"/>
    </xf>
    <xf numFmtId="49" fontId="9" fillId="11" borderId="12" xfId="64" applyNumberFormat="1" applyFont="1" applyFill="1" applyBorder="1" applyAlignment="1">
      <alignment horizontal="left" vertical="center" wrapText="1"/>
      <protection/>
    </xf>
    <xf numFmtId="49" fontId="9" fillId="11" borderId="13" xfId="64" applyNumberFormat="1" applyFont="1" applyFill="1" applyBorder="1" applyAlignment="1">
      <alignment horizontal="left" vertical="center" wrapText="1"/>
      <protection/>
    </xf>
    <xf numFmtId="49" fontId="9" fillId="11" borderId="15" xfId="64" applyNumberFormat="1" applyFont="1" applyFill="1" applyBorder="1" applyAlignment="1">
      <alignment horizontal="left" vertical="center" wrapText="1"/>
      <protection/>
    </xf>
    <xf numFmtId="2" fontId="11" fillId="0" borderId="12" xfId="58" applyNumberFormat="1" applyFont="1" applyFill="1" applyBorder="1" applyAlignment="1" applyProtection="1">
      <alignment wrapText="1"/>
      <protection hidden="1"/>
    </xf>
    <xf numFmtId="1" fontId="6" fillId="7" borderId="12" xfId="0" applyNumberFormat="1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left" vertical="center" wrapText="1"/>
    </xf>
    <xf numFmtId="1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3" xfId="64" applyNumberFormat="1" applyFont="1" applyFill="1" applyBorder="1" applyAlignment="1">
      <alignment horizontal="center" vertical="center" wrapText="1"/>
      <protection/>
    </xf>
    <xf numFmtId="49" fontId="23" fillId="11" borderId="14" xfId="64" applyNumberFormat="1" applyFont="1" applyFill="1" applyBorder="1" applyAlignment="1">
      <alignment horizontal="left" vertical="center" wrapText="1"/>
      <protection/>
    </xf>
    <xf numFmtId="49" fontId="7" fillId="19" borderId="12" xfId="57" applyNumberFormat="1" applyFont="1" applyFill="1" applyBorder="1" applyAlignment="1" applyProtection="1">
      <alignment horizontal="center" wrapText="1"/>
      <protection hidden="1"/>
    </xf>
    <xf numFmtId="168" fontId="7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9" fontId="7" fillId="24" borderId="18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 wrapText="1"/>
    </xf>
    <xf numFmtId="49" fontId="9" fillId="24" borderId="13" xfId="0" applyNumberFormat="1" applyFont="1" applyFill="1" applyBorder="1" applyAlignment="1">
      <alignment horizontal="center" wrapText="1"/>
    </xf>
    <xf numFmtId="2" fontId="23" fillId="24" borderId="12" xfId="54" applyNumberFormat="1" applyFont="1" applyFill="1" applyBorder="1" applyAlignment="1" applyProtection="1">
      <alignment horizontal="left" wrapText="1"/>
      <protection hidden="1"/>
    </xf>
    <xf numFmtId="49" fontId="32" fillId="0" borderId="14" xfId="64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28" fillId="0" borderId="14" xfId="64" applyNumberFormat="1" applyFont="1" applyFill="1" applyBorder="1" applyAlignment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center" wrapText="1"/>
      <protection/>
    </xf>
    <xf numFmtId="49" fontId="13" fillId="0" borderId="15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24" borderId="12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49" fontId="9" fillId="24" borderId="20" xfId="54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2" xfId="0" applyNumberFormat="1" applyFont="1" applyFill="1" applyBorder="1" applyAlignment="1">
      <alignment horizontal="right"/>
    </xf>
    <xf numFmtId="168" fontId="9" fillId="0" borderId="12" xfId="64" applyNumberFormat="1" applyFont="1" applyFill="1" applyBorder="1" applyAlignment="1">
      <alignment horizontal="right"/>
      <protection/>
    </xf>
    <xf numFmtId="168" fontId="9" fillId="20" borderId="12" xfId="64" applyNumberFormat="1" applyFont="1" applyFill="1" applyBorder="1" applyAlignment="1">
      <alignment horizontal="right"/>
      <protection/>
    </xf>
    <xf numFmtId="168" fontId="7" fillId="0" borderId="12" xfId="64" applyNumberFormat="1" applyFont="1" applyFill="1" applyBorder="1" applyAlignment="1">
      <alignment horizontal="right"/>
      <protection/>
    </xf>
    <xf numFmtId="168" fontId="9" fillId="24" borderId="12" xfId="64" applyNumberFormat="1" applyFont="1" applyFill="1" applyBorder="1" applyAlignment="1">
      <alignment horizontal="right"/>
      <protection/>
    </xf>
    <xf numFmtId="168" fontId="9" fillId="24" borderId="12" xfId="0" applyNumberFormat="1" applyFont="1" applyFill="1" applyBorder="1" applyAlignment="1">
      <alignment horizontal="right"/>
    </xf>
    <xf numFmtId="168" fontId="7" fillId="24" borderId="12" xfId="0" applyNumberFormat="1" applyFont="1" applyFill="1" applyBorder="1" applyAlignment="1">
      <alignment horizontal="right"/>
    </xf>
    <xf numFmtId="168" fontId="9" fillId="24" borderId="12" xfId="0" applyNumberFormat="1" applyFont="1" applyFill="1" applyBorder="1" applyAlignment="1">
      <alignment horizontal="right" wrapText="1"/>
    </xf>
    <xf numFmtId="168" fontId="7" fillId="24" borderId="12" xfId="0" applyNumberFormat="1" applyFont="1" applyFill="1" applyBorder="1" applyAlignment="1">
      <alignment horizontal="right" wrapText="1"/>
    </xf>
    <xf numFmtId="168" fontId="8" fillId="0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/>
    </xf>
    <xf numFmtId="168" fontId="14" fillId="0" borderId="12" xfId="0" applyNumberFormat="1" applyFont="1" applyFill="1" applyBorder="1" applyAlignment="1">
      <alignment horizontal="right"/>
    </xf>
    <xf numFmtId="168" fontId="7" fillId="24" borderId="12" xfId="64" applyNumberFormat="1" applyFont="1" applyFill="1" applyBorder="1" applyAlignment="1">
      <alignment horizontal="right"/>
      <protection/>
    </xf>
    <xf numFmtId="168" fontId="9" fillId="11" borderId="12" xfId="64" applyNumberFormat="1" applyFont="1" applyFill="1" applyBorder="1" applyAlignment="1">
      <alignment horizontal="right"/>
      <protection/>
    </xf>
    <xf numFmtId="168" fontId="8" fillId="11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 wrapText="1"/>
    </xf>
    <xf numFmtId="168" fontId="10" fillId="11" borderId="12" xfId="0" applyNumberFormat="1" applyFont="1" applyFill="1" applyBorder="1" applyAlignment="1">
      <alignment horizontal="right"/>
    </xf>
    <xf numFmtId="168" fontId="14" fillId="24" borderId="12" xfId="0" applyNumberFormat="1" applyFont="1" applyFill="1" applyBorder="1" applyAlignment="1">
      <alignment horizontal="right"/>
    </xf>
    <xf numFmtId="168" fontId="9" fillId="11" borderId="12" xfId="0" applyNumberFormat="1" applyFont="1" applyFill="1" applyBorder="1" applyAlignment="1">
      <alignment horizontal="right"/>
    </xf>
    <xf numFmtId="168" fontId="19" fillId="24" borderId="12" xfId="0" applyNumberFormat="1" applyFont="1" applyFill="1" applyBorder="1" applyAlignment="1">
      <alignment horizontal="right"/>
    </xf>
    <xf numFmtId="168" fontId="28" fillId="24" borderId="12" xfId="0" applyNumberFormat="1" applyFont="1" applyFill="1" applyBorder="1" applyAlignment="1">
      <alignment horizontal="right"/>
    </xf>
    <xf numFmtId="168" fontId="32" fillId="24" borderId="12" xfId="0" applyNumberFormat="1" applyFont="1" applyFill="1" applyBorder="1" applyAlignment="1">
      <alignment horizontal="right"/>
    </xf>
    <xf numFmtId="168" fontId="10" fillId="24" borderId="12" xfId="54" applyNumberFormat="1" applyFont="1" applyFill="1" applyBorder="1" applyAlignment="1">
      <alignment horizontal="right"/>
      <protection/>
    </xf>
    <xf numFmtId="168" fontId="5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24" borderId="0" xfId="0" applyNumberFormat="1" applyFont="1" applyFill="1" applyAlignment="1">
      <alignment horizontal="right"/>
    </xf>
    <xf numFmtId="0" fontId="10" fillId="11" borderId="12" xfId="0" applyFont="1" applyFill="1" applyBorder="1" applyAlignment="1">
      <alignment horizontal="center" wrapText="1"/>
    </xf>
    <xf numFmtId="1" fontId="10" fillId="11" borderId="12" xfId="0" applyNumberFormat="1" applyFont="1" applyFill="1" applyBorder="1" applyAlignment="1">
      <alignment horizontal="center" wrapText="1"/>
    </xf>
    <xf numFmtId="1" fontId="10" fillId="11" borderId="13" xfId="0" applyNumberFormat="1" applyFont="1" applyFill="1" applyBorder="1" applyAlignment="1">
      <alignment horizontal="center" wrapText="1"/>
    </xf>
    <xf numFmtId="49" fontId="13" fillId="11" borderId="13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center" wrapText="1"/>
      <protection/>
    </xf>
    <xf numFmtId="49" fontId="13" fillId="11" borderId="15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24" borderId="14" xfId="0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8" fillId="24" borderId="12" xfId="64" applyNumberFormat="1" applyFont="1" applyFill="1" applyBorder="1" applyAlignment="1">
      <alignment horizontal="left" vertical="center" wrapText="1"/>
      <protection/>
    </xf>
    <xf numFmtId="49" fontId="8" fillId="24" borderId="13" xfId="64" applyNumberFormat="1" applyFont="1" applyFill="1" applyBorder="1" applyAlignment="1">
      <alignment horizontal="left" vertical="center" wrapText="1"/>
      <protection/>
    </xf>
    <xf numFmtId="49" fontId="8" fillId="24" borderId="14" xfId="64" applyNumberFormat="1" applyFont="1" applyFill="1" applyBorder="1" applyAlignment="1">
      <alignment horizontal="left" vertical="center" wrapText="1"/>
      <protection/>
    </xf>
    <xf numFmtId="49" fontId="8" fillId="24" borderId="15" xfId="64" applyNumberFormat="1" applyFont="1" applyFill="1" applyBorder="1" applyAlignment="1">
      <alignment horizontal="left" vertical="center" wrapText="1"/>
      <protection/>
    </xf>
    <xf numFmtId="168" fontId="8" fillId="24" borderId="12" xfId="64" applyNumberFormat="1" applyFont="1" applyFill="1" applyBorder="1" applyAlignment="1">
      <alignment horizontal="right"/>
      <protection/>
    </xf>
    <xf numFmtId="49" fontId="14" fillId="11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11" borderId="1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7" applyNumberFormat="1" applyFont="1" applyFill="1" applyBorder="1" applyAlignment="1" applyProtection="1">
      <alignment horizontal="center" wrapText="1"/>
      <protection hidden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/>
    </xf>
    <xf numFmtId="49" fontId="8" fillId="0" borderId="14" xfId="64" applyNumberFormat="1" applyFont="1" applyFill="1" applyBorder="1" applyAlignment="1">
      <alignment horizontal="center" wrapText="1"/>
      <protection/>
    </xf>
    <xf numFmtId="0" fontId="6" fillId="0" borderId="0" xfId="62" applyFont="1">
      <alignment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12" fillId="0" borderId="0" xfId="62" applyFont="1" applyBorder="1">
      <alignment/>
      <protection/>
    </xf>
    <xf numFmtId="0" fontId="8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2" applyFont="1" applyBorder="1" applyAlignment="1">
      <alignment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49" fontId="8" fillId="0" borderId="12" xfId="74" applyNumberFormat="1" applyFont="1" applyFill="1" applyBorder="1" applyAlignment="1" applyProtection="1">
      <alignment horizontal="centerContinuous" vertical="center" wrapText="1"/>
      <protection/>
    </xf>
    <xf numFmtId="172" fontId="8" fillId="0" borderId="12" xfId="74" applyNumberFormat="1" applyFont="1" applyFill="1" applyBorder="1" applyAlignment="1" applyProtection="1">
      <alignment horizontal="center" vertical="center" wrapText="1"/>
      <protection/>
    </xf>
    <xf numFmtId="0" fontId="8" fillId="24" borderId="12" xfId="62" applyFont="1" applyFill="1" applyBorder="1" applyAlignment="1">
      <alignment horizontal="center" vertical="center" wrapText="1"/>
      <protection/>
    </xf>
    <xf numFmtId="49" fontId="8" fillId="0" borderId="20" xfId="64" applyNumberFormat="1" applyFont="1" applyFill="1" applyBorder="1" applyAlignment="1">
      <alignment horizontal="center" wrapText="1"/>
      <protection/>
    </xf>
    <xf numFmtId="49" fontId="8" fillId="0" borderId="21" xfId="64" applyNumberFormat="1" applyFont="1" applyFill="1" applyBorder="1" applyAlignment="1">
      <alignment horizontal="center" wrapText="1"/>
      <protection/>
    </xf>
    <xf numFmtId="49" fontId="8" fillId="0" borderId="14" xfId="64" applyNumberFormat="1" applyFont="1" applyFill="1" applyBorder="1" applyAlignment="1">
      <alignment horizontal="left" wrapText="1"/>
      <protection/>
    </xf>
    <xf numFmtId="49" fontId="8" fillId="0" borderId="12" xfId="62" applyNumberFormat="1" applyFont="1" applyFill="1" applyBorder="1" applyAlignment="1">
      <alignment horizontal="center" wrapText="1"/>
      <protection/>
    </xf>
    <xf numFmtId="169" fontId="8" fillId="0" borderId="12" xfId="64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12" xfId="62" applyFont="1" applyFill="1" applyBorder="1" applyAlignment="1">
      <alignment horizontal="left" wrapText="1"/>
      <protection/>
    </xf>
    <xf numFmtId="0" fontId="8" fillId="24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24" borderId="12" xfId="64" applyNumberFormat="1" applyFont="1" applyFill="1" applyBorder="1" applyAlignment="1">
      <alignment horizontal="center" wrapText="1"/>
      <protection/>
    </xf>
    <xf numFmtId="49" fontId="7" fillId="24" borderId="12" xfId="64" applyNumberFormat="1" applyFont="1" applyFill="1" applyBorder="1" applyAlignment="1">
      <alignment horizontal="center" wrapText="1"/>
      <protection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7" fillId="0" borderId="12" xfId="64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4" applyNumberFormat="1" applyFont="1" applyFill="1" applyBorder="1" applyAlignment="1">
      <alignment horizontal="center" wrapText="1"/>
      <protection/>
    </xf>
    <xf numFmtId="49" fontId="6" fillId="0" borderId="0" xfId="64" applyNumberFormat="1" applyFont="1" applyFill="1" applyBorder="1" applyAlignment="1">
      <alignment horizontal="left" wrapText="1"/>
      <protection/>
    </xf>
    <xf numFmtId="49" fontId="6" fillId="0" borderId="0" xfId="62" applyNumberFormat="1" applyFont="1" applyFill="1" applyBorder="1" applyAlignment="1">
      <alignment horizontal="center" wrapText="1"/>
      <protection/>
    </xf>
    <xf numFmtId="169" fontId="6" fillId="0" borderId="0" xfId="64" applyNumberFormat="1" applyFont="1" applyFill="1" applyBorder="1" applyAlignment="1">
      <alignment horizontal="right"/>
      <protection/>
    </xf>
    <xf numFmtId="0" fontId="6" fillId="0" borderId="0" xfId="62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4" applyNumberFormat="1" applyFont="1" applyFill="1" applyBorder="1" applyAlignment="1">
      <alignment horizontal="center" wrapText="1"/>
      <protection/>
    </xf>
    <xf numFmtId="49" fontId="8" fillId="0" borderId="0" xfId="64" applyNumberFormat="1" applyFont="1" applyFill="1" applyBorder="1" applyAlignment="1">
      <alignment horizontal="left" wrapText="1"/>
      <protection/>
    </xf>
    <xf numFmtId="49" fontId="8" fillId="0" borderId="0" xfId="62" applyNumberFormat="1" applyFont="1" applyFill="1" applyBorder="1" applyAlignment="1">
      <alignment horizontal="center" wrapText="1"/>
      <protection/>
    </xf>
    <xf numFmtId="169" fontId="8" fillId="0" borderId="0" xfId="64" applyNumberFormat="1" applyFont="1" applyFill="1" applyBorder="1" applyAlignment="1">
      <alignment horizontal="right"/>
      <protection/>
    </xf>
    <xf numFmtId="0" fontId="8" fillId="0" borderId="0" xfId="62" applyFont="1" applyBorder="1">
      <alignment/>
      <protection/>
    </xf>
    <xf numFmtId="0" fontId="23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3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3" fillId="0" borderId="0" xfId="62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0" fontId="8" fillId="0" borderId="0" xfId="62" applyFont="1" applyBorder="1">
      <alignment/>
      <protection/>
    </xf>
    <xf numFmtId="169" fontId="8" fillId="0" borderId="0" xfId="62" applyNumberFormat="1" applyFont="1" applyBorder="1">
      <alignment/>
      <protection/>
    </xf>
    <xf numFmtId="49" fontId="7" fillId="24" borderId="12" xfId="64" applyNumberFormat="1" applyFont="1" applyFill="1" applyBorder="1" applyAlignment="1">
      <alignment wrapText="1"/>
      <protection/>
    </xf>
    <xf numFmtId="49" fontId="7" fillId="24" borderId="12" xfId="64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24" borderId="12" xfId="58" applyNumberFormat="1" applyFont="1" applyFill="1" applyBorder="1" applyAlignment="1" applyProtection="1">
      <alignment wrapText="1"/>
      <protection hidden="1"/>
    </xf>
    <xf numFmtId="0" fontId="6" fillId="0" borderId="0" xfId="61" applyFont="1" applyAlignment="1">
      <alignment horizontal="right" wrapText="1"/>
      <protection/>
    </xf>
    <xf numFmtId="0" fontId="6" fillId="0" borderId="0" xfId="61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2" applyFont="1">
      <alignment/>
      <protection/>
    </xf>
    <xf numFmtId="0" fontId="8" fillId="0" borderId="0" xfId="61" applyFont="1" applyAlignment="1">
      <alignment horizontal="center" wrapText="1"/>
      <protection/>
    </xf>
    <xf numFmtId="0" fontId="6" fillId="0" borderId="0" xfId="61" applyFont="1" applyFill="1" applyAlignment="1">
      <alignment horizontal="center"/>
      <protection/>
    </xf>
    <xf numFmtId="0" fontId="13" fillId="0" borderId="12" xfId="61" applyFont="1" applyBorder="1" applyAlignment="1">
      <alignment/>
      <protection/>
    </xf>
    <xf numFmtId="0" fontId="10" fillId="0" borderId="12" xfId="61" applyFont="1" applyBorder="1" applyAlignment="1">
      <alignment horizontal="center" wrapText="1"/>
      <protection/>
    </xf>
    <xf numFmtId="0" fontId="10" fillId="0" borderId="12" xfId="61" applyFont="1" applyFill="1" applyBorder="1" applyAlignment="1">
      <alignment horizontal="center" wrapText="1"/>
      <protection/>
    </xf>
    <xf numFmtId="0" fontId="13" fillId="24" borderId="12" xfId="61" applyFont="1" applyFill="1" applyBorder="1" applyAlignment="1">
      <alignment/>
      <protection/>
    </xf>
    <xf numFmtId="0" fontId="13" fillId="24" borderId="12" xfId="43" applyFont="1" applyFill="1" applyBorder="1" applyAlignment="1" applyProtection="1">
      <alignment wrapText="1"/>
      <protection/>
    </xf>
    <xf numFmtId="0" fontId="10" fillId="0" borderId="12" xfId="61" applyFont="1" applyBorder="1">
      <alignment/>
      <protection/>
    </xf>
    <xf numFmtId="0" fontId="10" fillId="0" borderId="12" xfId="63" applyFont="1" applyFill="1" applyBorder="1" applyAlignment="1">
      <alignment horizontal="left" wrapText="1"/>
      <protection/>
    </xf>
    <xf numFmtId="0" fontId="6" fillId="0" borderId="0" xfId="62" applyFont="1" applyAlignment="1">
      <alignment horizontal="right" vertical="center"/>
      <protection/>
    </xf>
    <xf numFmtId="0" fontId="1" fillId="0" borderId="0" xfId="62" applyFont="1">
      <alignment/>
      <protection/>
    </xf>
    <xf numFmtId="0" fontId="6" fillId="0" borderId="0" xfId="61" applyFont="1">
      <alignment/>
      <protection/>
    </xf>
    <xf numFmtId="0" fontId="53" fillId="0" borderId="0" xfId="62" applyFont="1">
      <alignment/>
      <protection/>
    </xf>
    <xf numFmtId="168" fontId="13" fillId="0" borderId="12" xfId="61" applyNumberFormat="1" applyFont="1" applyFill="1" applyBorder="1" applyAlignment="1">
      <alignment horizontal="right" wrapText="1"/>
      <protection/>
    </xf>
    <xf numFmtId="168" fontId="10" fillId="0" borderId="12" xfId="61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10" fillId="25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wrapText="1"/>
    </xf>
    <xf numFmtId="49" fontId="13" fillId="25" borderId="22" xfId="0" applyNumberFormat="1" applyFont="1" applyFill="1" applyBorder="1" applyAlignment="1">
      <alignment horizontal="center"/>
    </xf>
    <xf numFmtId="0" fontId="13" fillId="25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10" fillId="25" borderId="2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56" fillId="0" borderId="12" xfId="0" applyFont="1" applyBorder="1" applyAlignment="1">
      <alignment horizontal="center" wrapText="1"/>
    </xf>
    <xf numFmtId="168" fontId="0" fillId="0" borderId="12" xfId="0" applyNumberFormat="1" applyBorder="1" applyAlignment="1">
      <alignment/>
    </xf>
    <xf numFmtId="179" fontId="10" fillId="0" borderId="24" xfId="73" applyNumberFormat="1" applyFont="1" applyFill="1" applyBorder="1" applyAlignment="1" applyProtection="1">
      <alignment horizontal="center" vertical="center" wrapText="1"/>
      <protection/>
    </xf>
    <xf numFmtId="169" fontId="10" fillId="25" borderId="24" xfId="73" applyNumberFormat="1" applyFont="1" applyFill="1" applyBorder="1" applyAlignment="1" applyProtection="1">
      <alignment/>
      <protection/>
    </xf>
    <xf numFmtId="169" fontId="13" fillId="25" borderId="24" xfId="73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68" fontId="6" fillId="0" borderId="12" xfId="0" applyNumberFormat="1" applyFont="1" applyBorder="1" applyAlignment="1">
      <alignment/>
    </xf>
    <xf numFmtId="0" fontId="10" fillId="0" borderId="12" xfId="62" applyFont="1" applyBorder="1" applyAlignment="1">
      <alignment horizontal="center" wrapText="1"/>
      <protection/>
    </xf>
    <xf numFmtId="0" fontId="6" fillId="0" borderId="12" xfId="62" applyFont="1" applyBorder="1">
      <alignment/>
      <protection/>
    </xf>
    <xf numFmtId="0" fontId="8" fillId="0" borderId="12" xfId="62" applyFont="1" applyBorder="1">
      <alignment/>
      <protection/>
    </xf>
    <xf numFmtId="0" fontId="8" fillId="0" borderId="12" xfId="62" applyFont="1" applyBorder="1" applyAlignment="1">
      <alignment wrapText="1"/>
      <protection/>
    </xf>
    <xf numFmtId="168" fontId="6" fillId="0" borderId="12" xfId="62" applyNumberFormat="1" applyFont="1" applyBorder="1">
      <alignment/>
      <protection/>
    </xf>
    <xf numFmtId="168" fontId="8" fillId="0" borderId="12" xfId="62" applyNumberFormat="1" applyFont="1" applyBorder="1">
      <alignment/>
      <protection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0" fontId="8" fillId="11" borderId="12" xfId="0" applyFont="1" applyFill="1" applyBorder="1" applyAlignment="1">
      <alignment/>
    </xf>
    <xf numFmtId="168" fontId="8" fillId="11" borderId="12" xfId="0" applyNumberFormat="1" applyFont="1" applyFill="1" applyBorder="1" applyAlignment="1">
      <alignment/>
    </xf>
    <xf numFmtId="168" fontId="6" fillId="11" borderId="12" xfId="0" applyNumberFormat="1" applyFont="1" applyFill="1" applyBorder="1" applyAlignment="1">
      <alignment/>
    </xf>
    <xf numFmtId="49" fontId="7" fillId="26" borderId="12" xfId="0" applyNumberFormat="1" applyFont="1" applyFill="1" applyBorder="1" applyAlignment="1">
      <alignment horizontal="center" wrapText="1"/>
    </xf>
    <xf numFmtId="49" fontId="11" fillId="26" borderId="12" xfId="0" applyNumberFormat="1" applyFont="1" applyFill="1" applyBorder="1" applyAlignment="1">
      <alignment horizontal="center" wrapText="1"/>
    </xf>
    <xf numFmtId="49" fontId="11" fillId="26" borderId="13" xfId="0" applyNumberFormat="1" applyFont="1" applyFill="1" applyBorder="1" applyAlignment="1">
      <alignment horizontal="center" wrapText="1"/>
    </xf>
    <xf numFmtId="49" fontId="7" fillId="26" borderId="13" xfId="64" applyNumberFormat="1" applyFont="1" applyFill="1" applyBorder="1" applyAlignment="1">
      <alignment horizontal="center" wrapText="1"/>
      <protection/>
    </xf>
    <xf numFmtId="49" fontId="7" fillId="26" borderId="14" xfId="64" applyNumberFormat="1" applyFont="1" applyFill="1" applyBorder="1" applyAlignment="1">
      <alignment horizontal="center" wrapText="1"/>
      <protection/>
    </xf>
    <xf numFmtId="49" fontId="7" fillId="26" borderId="15" xfId="64" applyNumberFormat="1" applyFont="1" applyFill="1" applyBorder="1" applyAlignment="1">
      <alignment horizontal="center" wrapText="1"/>
      <protection/>
    </xf>
    <xf numFmtId="49" fontId="7" fillId="26" borderId="14" xfId="64" applyNumberFormat="1" applyFont="1" applyFill="1" applyBorder="1" applyAlignment="1">
      <alignment horizontal="left" wrapText="1"/>
      <protection/>
    </xf>
    <xf numFmtId="2" fontId="23" fillId="26" borderId="12" xfId="54" applyNumberFormat="1" applyFont="1" applyFill="1" applyBorder="1" applyAlignment="1" applyProtection="1">
      <alignment horizontal="center" wrapText="1"/>
      <protection hidden="1"/>
    </xf>
    <xf numFmtId="1" fontId="23" fillId="0" borderId="12" xfId="0" applyNumberFormat="1" applyFont="1" applyFill="1" applyBorder="1" applyAlignment="1">
      <alignment horizontal="left" wrapText="1"/>
    </xf>
    <xf numFmtId="2" fontId="21" fillId="0" borderId="12" xfId="57" applyNumberFormat="1" applyFont="1" applyFill="1" applyBorder="1" applyAlignment="1" applyProtection="1">
      <alignment horizontal="left" wrapText="1"/>
      <protection hidden="1"/>
    </xf>
    <xf numFmtId="2" fontId="57" fillId="0" borderId="12" xfId="57" applyNumberFormat="1" applyFont="1" applyFill="1" applyBorder="1" applyAlignment="1" applyProtection="1">
      <alignment horizontal="left" wrapText="1"/>
      <protection hidden="1"/>
    </xf>
    <xf numFmtId="168" fontId="14" fillId="26" borderId="12" xfId="0" applyNumberFormat="1" applyFont="1" applyFill="1" applyBorder="1" applyAlignment="1">
      <alignment horizontal="right"/>
    </xf>
    <xf numFmtId="0" fontId="8" fillId="26" borderId="12" xfId="0" applyFont="1" applyFill="1" applyBorder="1" applyAlignment="1">
      <alignment/>
    </xf>
    <xf numFmtId="168" fontId="8" fillId="26" borderId="12" xfId="0" applyNumberFormat="1" applyFont="1" applyFill="1" applyBorder="1" applyAlignment="1">
      <alignment/>
    </xf>
    <xf numFmtId="168" fontId="10" fillId="0" borderId="13" xfId="0" applyNumberFormat="1" applyFont="1" applyFill="1" applyBorder="1" applyAlignment="1">
      <alignment horizontal="right"/>
    </xf>
    <xf numFmtId="168" fontId="9" fillId="11" borderId="13" xfId="64" applyNumberFormat="1" applyFont="1" applyFill="1" applyBorder="1" applyAlignment="1">
      <alignment horizontal="right"/>
      <protection/>
    </xf>
    <xf numFmtId="168" fontId="9" fillId="24" borderId="13" xfId="64" applyNumberFormat="1" applyFont="1" applyFill="1" applyBorder="1" applyAlignment="1">
      <alignment horizontal="right"/>
      <protection/>
    </xf>
    <xf numFmtId="168" fontId="7" fillId="24" borderId="13" xfId="64" applyNumberFormat="1" applyFont="1" applyFill="1" applyBorder="1" applyAlignment="1">
      <alignment horizontal="right"/>
      <protection/>
    </xf>
    <xf numFmtId="168" fontId="9" fillId="11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/>
    </xf>
    <xf numFmtId="168" fontId="7" fillId="24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 wrapText="1"/>
    </xf>
    <xf numFmtId="168" fontId="7" fillId="24" borderId="13" xfId="0" applyNumberFormat="1" applyFont="1" applyFill="1" applyBorder="1" applyAlignment="1">
      <alignment horizontal="right" wrapText="1"/>
    </xf>
    <xf numFmtId="168" fontId="8" fillId="11" borderId="13" xfId="72" applyNumberFormat="1" applyFont="1" applyFill="1" applyBorder="1" applyAlignment="1">
      <alignment horizontal="right"/>
    </xf>
    <xf numFmtId="168" fontId="8" fillId="0" borderId="13" xfId="72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/>
    </xf>
    <xf numFmtId="168" fontId="14" fillId="11" borderId="13" xfId="0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 wrapText="1"/>
    </xf>
    <xf numFmtId="168" fontId="10" fillId="11" borderId="13" xfId="0" applyNumberFormat="1" applyFont="1" applyFill="1" applyBorder="1" applyAlignment="1">
      <alignment horizontal="right"/>
    </xf>
    <xf numFmtId="168" fontId="14" fillId="24" borderId="13" xfId="0" applyNumberFormat="1" applyFont="1" applyFill="1" applyBorder="1" applyAlignment="1">
      <alignment horizontal="right"/>
    </xf>
    <xf numFmtId="168" fontId="19" fillId="24" borderId="13" xfId="0" applyNumberFormat="1" applyFont="1" applyFill="1" applyBorder="1" applyAlignment="1">
      <alignment horizontal="right"/>
    </xf>
    <xf numFmtId="168" fontId="28" fillId="24" borderId="13" xfId="0" applyNumberFormat="1" applyFont="1" applyFill="1" applyBorder="1" applyAlignment="1">
      <alignment horizontal="right"/>
    </xf>
    <xf numFmtId="168" fontId="32" fillId="24" borderId="13" xfId="0" applyNumberFormat="1" applyFont="1" applyFill="1" applyBorder="1" applyAlignment="1">
      <alignment horizontal="right"/>
    </xf>
    <xf numFmtId="168" fontId="8" fillId="24" borderId="13" xfId="64" applyNumberFormat="1" applyFont="1" applyFill="1" applyBorder="1" applyAlignment="1">
      <alignment horizontal="right"/>
      <protection/>
    </xf>
    <xf numFmtId="168" fontId="10" fillId="24" borderId="13" xfId="54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2" xfId="64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168" fontId="5" fillId="11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0" fontId="18" fillId="11" borderId="12" xfId="0" applyFont="1" applyFill="1" applyBorder="1" applyAlignment="1">
      <alignment/>
    </xf>
    <xf numFmtId="168" fontId="18" fillId="11" borderId="12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0" fontId="7" fillId="0" borderId="12" xfId="64" applyFont="1" applyFill="1" applyBorder="1" applyAlignment="1">
      <alignment horizontal="right"/>
      <protection/>
    </xf>
    <xf numFmtId="49" fontId="54" fillId="0" borderId="12" xfId="0" applyNumberFormat="1" applyFont="1" applyFill="1" applyBorder="1" applyAlignment="1">
      <alignment horizontal="center"/>
    </xf>
    <xf numFmtId="168" fontId="54" fillId="0" borderId="12" xfId="0" applyNumberFormat="1" applyFont="1" applyFill="1" applyBorder="1" applyAlignment="1">
      <alignment/>
    </xf>
    <xf numFmtId="0" fontId="8" fillId="24" borderId="12" xfId="57" applyNumberFormat="1" applyFont="1" applyFill="1" applyBorder="1" applyAlignment="1" applyProtection="1">
      <alignment horizontal="left" wrapText="1"/>
      <protection hidden="1"/>
    </xf>
    <xf numFmtId="49" fontId="9" fillId="24" borderId="18" xfId="64" applyNumberFormat="1" applyFont="1" applyFill="1" applyBorder="1" applyAlignment="1">
      <alignment horizontal="center" wrapText="1"/>
      <protection/>
    </xf>
    <xf numFmtId="49" fontId="7" fillId="24" borderId="18" xfId="64" applyNumberFormat="1" applyFont="1" applyFill="1" applyBorder="1" applyAlignment="1">
      <alignment horizontal="center" wrapText="1"/>
      <protection/>
    </xf>
    <xf numFmtId="49" fontId="8" fillId="0" borderId="18" xfId="64" applyNumberFormat="1" applyFont="1" applyFill="1" applyBorder="1" applyAlignment="1">
      <alignment horizontal="center" wrapText="1"/>
      <protection/>
    </xf>
    <xf numFmtId="49" fontId="7" fillId="24" borderId="13" xfId="0" applyNumberFormat="1" applyFont="1" applyFill="1" applyBorder="1" applyAlignment="1">
      <alignment horizontal="center" wrapText="1"/>
    </xf>
    <xf numFmtId="49" fontId="9" fillId="24" borderId="18" xfId="0" applyNumberFormat="1" applyFont="1" applyFill="1" applyBorder="1" applyAlignment="1">
      <alignment horizontal="center"/>
    </xf>
    <xf numFmtId="49" fontId="14" fillId="24" borderId="13" xfId="0" applyNumberFormat="1" applyFont="1" applyFill="1" applyBorder="1" applyAlignment="1">
      <alignment horizontal="center"/>
    </xf>
    <xf numFmtId="49" fontId="7" fillId="0" borderId="18" xfId="64" applyNumberFormat="1" applyFont="1" applyFill="1" applyBorder="1" applyAlignment="1">
      <alignment horizontal="left" wrapText="1"/>
      <protection/>
    </xf>
    <xf numFmtId="2" fontId="8" fillId="0" borderId="12" xfId="60" applyNumberFormat="1" applyFont="1" applyFill="1" applyBorder="1" applyAlignment="1" applyProtection="1">
      <alignment horizontal="left" wrapText="1"/>
      <protection hidden="1"/>
    </xf>
    <xf numFmtId="49" fontId="9" fillId="0" borderId="18" xfId="64" applyNumberFormat="1" applyFont="1" applyFill="1" applyBorder="1" applyAlignment="1">
      <alignment horizontal="left" wrapText="1"/>
      <protection/>
    </xf>
    <xf numFmtId="168" fontId="8" fillId="0" borderId="12" xfId="72" applyNumberFormat="1" applyFont="1" applyFill="1" applyBorder="1" applyAlignment="1">
      <alignment horizontal="right" wrapText="1"/>
    </xf>
    <xf numFmtId="0" fontId="30" fillId="24" borderId="12" xfId="0" applyFont="1" applyFill="1" applyBorder="1" applyAlignment="1">
      <alignment horizontal="left" wrapText="1"/>
    </xf>
    <xf numFmtId="2" fontId="23" fillId="0" borderId="12" xfId="54" applyNumberFormat="1" applyFont="1" applyFill="1" applyBorder="1" applyAlignment="1" applyProtection="1">
      <alignment horizontal="left" wrapText="1"/>
      <protection hidden="1"/>
    </xf>
    <xf numFmtId="168" fontId="9" fillId="0" borderId="12" xfId="0" applyNumberFormat="1" applyFont="1" applyFill="1" applyBorder="1" applyAlignment="1">
      <alignment horizontal="center"/>
    </xf>
    <xf numFmtId="168" fontId="9" fillId="0" borderId="12" xfId="64" applyNumberFormat="1" applyFont="1" applyFill="1" applyBorder="1" applyAlignment="1">
      <alignment horizontal="center"/>
      <protection/>
    </xf>
    <xf numFmtId="168" fontId="7" fillId="0" borderId="12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 wrapText="1"/>
    </xf>
    <xf numFmtId="168" fontId="9" fillId="11" borderId="12" xfId="0" applyNumberFormat="1" applyFont="1" applyFill="1" applyBorder="1" applyAlignment="1">
      <alignment horizontal="center"/>
    </xf>
    <xf numFmtId="0" fontId="9" fillId="0" borderId="12" xfId="64" applyFont="1" applyFill="1" applyBorder="1" applyAlignment="1">
      <alignment horizontal="right"/>
      <protection/>
    </xf>
    <xf numFmtId="2" fontId="11" fillId="24" borderId="15" xfId="54" applyNumberFormat="1" applyFont="1" applyFill="1" applyBorder="1" applyAlignment="1" applyProtection="1">
      <alignment horizontal="left" wrapText="1"/>
      <protection hidden="1"/>
    </xf>
    <xf numFmtId="2" fontId="23" fillId="24" borderId="12" xfId="58" applyNumberFormat="1" applyFont="1" applyFill="1" applyBorder="1" applyAlignment="1" applyProtection="1">
      <alignment horizontal="left" wrapText="1"/>
      <protection hidden="1"/>
    </xf>
    <xf numFmtId="49" fontId="9" fillId="24" borderId="12" xfId="6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49" fontId="8" fillId="0" borderId="13" xfId="74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2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168" fontId="9" fillId="0" borderId="25" xfId="73" applyNumberFormat="1" applyFont="1" applyFill="1" applyBorder="1" applyAlignment="1">
      <alignment horizontal="center" wrapText="1"/>
    </xf>
    <xf numFmtId="168" fontId="9" fillId="0" borderId="26" xfId="73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18" fillId="0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168" fontId="16" fillId="0" borderId="28" xfId="0" applyNumberFormat="1" applyFont="1" applyFill="1" applyBorder="1" applyAlignment="1">
      <alignment horizontal="center" wrapText="1"/>
    </xf>
    <xf numFmtId="0" fontId="0" fillId="0" borderId="28" xfId="0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68" fontId="9" fillId="24" borderId="12" xfId="73" applyNumberFormat="1" applyFont="1" applyFill="1" applyBorder="1" applyAlignment="1">
      <alignment horizontal="center" vertical="center" wrapText="1"/>
    </xf>
    <xf numFmtId="168" fontId="9" fillId="24" borderId="10" xfId="73" applyNumberFormat="1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24" borderId="12" xfId="0" applyFont="1" applyFill="1" applyBorder="1" applyAlignment="1">
      <alignment horizontal="center" vertical="center" textRotation="90" wrapText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49" fontId="8" fillId="0" borderId="18" xfId="7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62" applyFont="1" applyFill="1" applyBorder="1" applyAlignment="1">
      <alignment horizontal="center" wrapText="1"/>
      <protection/>
    </xf>
    <xf numFmtId="0" fontId="6" fillId="0" borderId="28" xfId="62" applyFont="1" applyBorder="1" applyAlignment="1">
      <alignment horizontal="right"/>
      <protection/>
    </xf>
    <xf numFmtId="0" fontId="0" fillId="0" borderId="0" xfId="0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179" fontId="10" fillId="0" borderId="24" xfId="73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МОЩекино приложения" xfId="61"/>
    <cellStyle name="Обычный_ПРИЛ к проекту решения 2016-2018 годы город" xfId="62"/>
    <cellStyle name="Обычный_Прил3" xfId="63"/>
    <cellStyle name="Обычный_сентябрь приложения к решению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0"/>
  <sheetViews>
    <sheetView view="pageBreakPreview" zoomScaleSheetLayoutView="100" zoomScalePageLayoutView="0" workbookViewId="0" topLeftCell="A1">
      <selection activeCell="B4" sqref="B4:K4"/>
    </sheetView>
  </sheetViews>
  <sheetFormatPr defaultColWidth="9.140625" defaultRowHeight="12.75"/>
  <cols>
    <col min="1" max="1" width="69.28125" style="12" customWidth="1"/>
    <col min="2" max="2" width="5.140625" style="13" customWidth="1"/>
    <col min="3" max="3" width="4.7109375" style="13" customWidth="1"/>
    <col min="4" max="4" width="4.8515625" style="13" customWidth="1"/>
    <col min="5" max="5" width="4.28125" style="13" customWidth="1"/>
    <col min="6" max="7" width="6.57421875" style="13" customWidth="1"/>
    <col min="8" max="8" width="10.00390625" style="232" customWidth="1"/>
    <col min="9" max="9" width="9.140625" style="14" customWidth="1"/>
    <col min="10" max="11" width="9.140625" style="12" customWidth="1"/>
    <col min="12" max="12" width="14.28125" style="12" customWidth="1"/>
    <col min="13" max="14" width="0" style="12" hidden="1" customWidth="1"/>
    <col min="15" max="16384" width="9.140625" style="12" customWidth="1"/>
  </cols>
  <sheetData>
    <row r="1" spans="2:11" ht="18" customHeight="1">
      <c r="B1" s="15"/>
      <c r="C1" s="451" t="s">
        <v>267</v>
      </c>
      <c r="D1" s="444"/>
      <c r="E1" s="444"/>
      <c r="F1" s="444"/>
      <c r="G1" s="444"/>
      <c r="H1" s="444"/>
      <c r="I1" s="444"/>
      <c r="J1" s="444"/>
      <c r="K1" s="305"/>
    </row>
    <row r="2" spans="2:11" ht="28.5" customHeight="1">
      <c r="B2" s="443" t="s">
        <v>269</v>
      </c>
      <c r="C2" s="444"/>
      <c r="D2" s="444"/>
      <c r="E2" s="444"/>
      <c r="F2" s="444"/>
      <c r="G2" s="444"/>
      <c r="H2" s="444"/>
      <c r="I2" s="444"/>
      <c r="J2" s="444"/>
      <c r="K2" s="305"/>
    </row>
    <row r="3" spans="2:11" ht="42" customHeight="1">
      <c r="B3" s="443" t="s">
        <v>284</v>
      </c>
      <c r="C3" s="444"/>
      <c r="D3" s="444"/>
      <c r="E3" s="444"/>
      <c r="F3" s="444"/>
      <c r="G3" s="444"/>
      <c r="H3" s="444"/>
      <c r="I3" s="444"/>
      <c r="J3" s="444"/>
      <c r="K3" s="305"/>
    </row>
    <row r="4" spans="2:11" ht="20.25" customHeight="1">
      <c r="B4" s="458" t="s">
        <v>336</v>
      </c>
      <c r="C4" s="458"/>
      <c r="D4" s="458"/>
      <c r="E4" s="458"/>
      <c r="F4" s="458"/>
      <c r="G4" s="458"/>
      <c r="H4" s="458"/>
      <c r="I4" s="444"/>
      <c r="J4" s="444"/>
      <c r="K4" s="444"/>
    </row>
    <row r="5" spans="2:8" ht="11.25">
      <c r="B5" s="12"/>
      <c r="C5" s="12"/>
      <c r="D5" s="12"/>
      <c r="E5" s="12"/>
      <c r="F5" s="12"/>
      <c r="G5" s="12"/>
      <c r="H5" s="231"/>
    </row>
    <row r="6" spans="1:8" ht="15.75">
      <c r="A6" s="445" t="s">
        <v>268</v>
      </c>
      <c r="B6" s="445"/>
      <c r="C6" s="445"/>
      <c r="D6" s="445"/>
      <c r="E6" s="445"/>
      <c r="F6" s="445"/>
      <c r="G6" s="445"/>
      <c r="H6" s="445"/>
    </row>
    <row r="7" spans="1:11" ht="45.75" customHeight="1">
      <c r="A7" s="456" t="s">
        <v>285</v>
      </c>
      <c r="B7" s="457"/>
      <c r="C7" s="457"/>
      <c r="D7" s="457"/>
      <c r="E7" s="457"/>
      <c r="F7" s="457"/>
      <c r="G7" s="457"/>
      <c r="H7" s="457"/>
      <c r="I7" s="457"/>
      <c r="J7" s="457"/>
      <c r="K7" s="326"/>
    </row>
    <row r="8" spans="1:10" ht="28.5" customHeight="1">
      <c r="A8" s="16"/>
      <c r="B8" s="17"/>
      <c r="C8" s="17"/>
      <c r="D8" s="17"/>
      <c r="E8" s="17"/>
      <c r="F8" s="17"/>
      <c r="H8" s="454" t="s">
        <v>86</v>
      </c>
      <c r="I8" s="455"/>
      <c r="J8" s="455"/>
    </row>
    <row r="9" spans="1:10" ht="24.75" customHeight="1">
      <c r="A9" s="18" t="s">
        <v>77</v>
      </c>
      <c r="B9" s="450" t="s">
        <v>91</v>
      </c>
      <c r="C9" s="450"/>
      <c r="D9" s="450"/>
      <c r="E9" s="450"/>
      <c r="F9" s="450"/>
      <c r="G9" s="450"/>
      <c r="H9" s="446" t="s">
        <v>270</v>
      </c>
      <c r="I9" s="452" t="s">
        <v>286</v>
      </c>
      <c r="J9" s="452" t="s">
        <v>257</v>
      </c>
    </row>
    <row r="10" spans="1:10" ht="56.25" customHeight="1">
      <c r="A10" s="19"/>
      <c r="B10" s="20" t="s">
        <v>80</v>
      </c>
      <c r="C10" s="20" t="s">
        <v>79</v>
      </c>
      <c r="D10" s="450" t="s">
        <v>78</v>
      </c>
      <c r="E10" s="450"/>
      <c r="F10" s="450"/>
      <c r="G10" s="20" t="s">
        <v>92</v>
      </c>
      <c r="H10" s="447"/>
      <c r="I10" s="453"/>
      <c r="J10" s="453"/>
    </row>
    <row r="11" spans="1:10" s="51" customFormat="1" ht="14.25">
      <c r="A11" s="49" t="s">
        <v>62</v>
      </c>
      <c r="B11" s="50" t="s">
        <v>63</v>
      </c>
      <c r="C11" s="50" t="s">
        <v>61</v>
      </c>
      <c r="D11" s="50"/>
      <c r="E11" s="50"/>
      <c r="F11" s="50"/>
      <c r="G11" s="50"/>
      <c r="H11" s="378">
        <f>H12+H19+H46+H51+H41</f>
        <v>7947.6</v>
      </c>
      <c r="I11" s="411">
        <f>I12+I19+I41+I46+I51</f>
        <v>2662.9999999999995</v>
      </c>
      <c r="J11" s="406">
        <f>I11/H11*100</f>
        <v>33.50697065780864</v>
      </c>
    </row>
    <row r="12" spans="1:10" s="51" customFormat="1" ht="24">
      <c r="A12" s="133" t="s">
        <v>118</v>
      </c>
      <c r="B12" s="133" t="s">
        <v>63</v>
      </c>
      <c r="C12" s="134" t="s">
        <v>64</v>
      </c>
      <c r="D12" s="135"/>
      <c r="E12" s="136"/>
      <c r="F12" s="137"/>
      <c r="G12" s="136"/>
      <c r="H12" s="379">
        <f>H13</f>
        <v>183.8</v>
      </c>
      <c r="I12" s="409">
        <f>I13</f>
        <v>47.6</v>
      </c>
      <c r="J12" s="410">
        <f>I12/H12*100</f>
        <v>25.897714907508163</v>
      </c>
    </row>
    <row r="13" spans="1:10" s="182" customFormat="1" ht="14.25">
      <c r="A13" s="76" t="s">
        <v>119</v>
      </c>
      <c r="B13" s="77" t="s">
        <v>63</v>
      </c>
      <c r="C13" s="78" t="s">
        <v>64</v>
      </c>
      <c r="D13" s="79" t="s">
        <v>83</v>
      </c>
      <c r="E13" s="80"/>
      <c r="F13" s="81"/>
      <c r="G13" s="82"/>
      <c r="H13" s="380">
        <f>H14</f>
        <v>183.8</v>
      </c>
      <c r="I13" s="402">
        <f>I14</f>
        <v>47.6</v>
      </c>
      <c r="J13" s="406">
        <f>J14</f>
        <v>25.897714907508163</v>
      </c>
    </row>
    <row r="14" spans="1:10" s="182" customFormat="1" ht="14.25">
      <c r="A14" s="76" t="s">
        <v>120</v>
      </c>
      <c r="B14" s="77" t="s">
        <v>63</v>
      </c>
      <c r="C14" s="78" t="s">
        <v>64</v>
      </c>
      <c r="D14" s="79" t="s">
        <v>83</v>
      </c>
      <c r="E14" s="80" t="s">
        <v>41</v>
      </c>
      <c r="F14" s="81"/>
      <c r="G14" s="83"/>
      <c r="H14" s="380">
        <f>H15+H17</f>
        <v>183.8</v>
      </c>
      <c r="I14" s="402">
        <f>I15</f>
        <v>47.6</v>
      </c>
      <c r="J14" s="406">
        <f>I14/H14*100</f>
        <v>25.897714907508163</v>
      </c>
    </row>
    <row r="15" spans="1:10" s="182" customFormat="1" ht="38.25">
      <c r="A15" s="84" t="s">
        <v>121</v>
      </c>
      <c r="B15" s="85" t="s">
        <v>63</v>
      </c>
      <c r="C15" s="86" t="s">
        <v>64</v>
      </c>
      <c r="D15" s="87" t="s">
        <v>83</v>
      </c>
      <c r="E15" s="88" t="s">
        <v>184</v>
      </c>
      <c r="F15" s="89" t="s">
        <v>189</v>
      </c>
      <c r="G15" s="90"/>
      <c r="H15" s="380">
        <f>H16</f>
        <v>182.3</v>
      </c>
      <c r="I15" s="402">
        <f>I16</f>
        <v>47.6</v>
      </c>
      <c r="J15" s="406">
        <f>I15/H15*100</f>
        <v>26.110806363137684</v>
      </c>
    </row>
    <row r="16" spans="1:10" s="182" customFormat="1" ht="14.25">
      <c r="A16" s="91" t="s">
        <v>96</v>
      </c>
      <c r="B16" s="85" t="s">
        <v>63</v>
      </c>
      <c r="C16" s="86" t="s">
        <v>64</v>
      </c>
      <c r="D16" s="87" t="s">
        <v>83</v>
      </c>
      <c r="E16" s="88" t="s">
        <v>184</v>
      </c>
      <c r="F16" s="89" t="s">
        <v>189</v>
      </c>
      <c r="G16" s="90" t="s">
        <v>95</v>
      </c>
      <c r="H16" s="381">
        <v>182.3</v>
      </c>
      <c r="I16" s="399">
        <v>47.6</v>
      </c>
      <c r="J16" s="405">
        <f>I16/H16*100</f>
        <v>26.110806363137684</v>
      </c>
    </row>
    <row r="17" spans="1:10" s="182" customFormat="1" ht="38.25">
      <c r="A17" s="84" t="s">
        <v>122</v>
      </c>
      <c r="B17" s="85" t="s">
        <v>63</v>
      </c>
      <c r="C17" s="86" t="s">
        <v>64</v>
      </c>
      <c r="D17" s="87" t="s">
        <v>83</v>
      </c>
      <c r="E17" s="88" t="s">
        <v>184</v>
      </c>
      <c r="F17" s="89" t="s">
        <v>190</v>
      </c>
      <c r="G17" s="90"/>
      <c r="H17" s="381">
        <f>H18</f>
        <v>1.5</v>
      </c>
      <c r="I17" s="399">
        <v>0</v>
      </c>
      <c r="J17" s="405">
        <f>I17/H17*100</f>
        <v>0</v>
      </c>
    </row>
    <row r="18" spans="1:10" s="182" customFormat="1" ht="14.25">
      <c r="A18" s="92" t="s">
        <v>100</v>
      </c>
      <c r="B18" s="85" t="s">
        <v>63</v>
      </c>
      <c r="C18" s="86" t="s">
        <v>64</v>
      </c>
      <c r="D18" s="87" t="s">
        <v>83</v>
      </c>
      <c r="E18" s="88" t="s">
        <v>184</v>
      </c>
      <c r="F18" s="89" t="s">
        <v>190</v>
      </c>
      <c r="G18" s="90" t="s">
        <v>87</v>
      </c>
      <c r="H18" s="381">
        <v>1.5</v>
      </c>
      <c r="I18" s="399">
        <v>0</v>
      </c>
      <c r="J18" s="405">
        <v>0</v>
      </c>
    </row>
    <row r="19" spans="1:10" s="14" customFormat="1" ht="39" customHeight="1">
      <c r="A19" s="138" t="s">
        <v>66</v>
      </c>
      <c r="B19" s="139" t="s">
        <v>63</v>
      </c>
      <c r="C19" s="139" t="s">
        <v>67</v>
      </c>
      <c r="D19" s="140"/>
      <c r="E19" s="140"/>
      <c r="F19" s="140"/>
      <c r="G19" s="140"/>
      <c r="H19" s="382">
        <f>H20+H35+H33</f>
        <v>4831.400000000001</v>
      </c>
      <c r="I19" s="434">
        <f>I20+I35+I33</f>
        <v>2289.1</v>
      </c>
      <c r="J19" s="410">
        <f>I19/H19*100</f>
        <v>47.379641511777116</v>
      </c>
    </row>
    <row r="20" spans="1:10" s="43" customFormat="1" ht="12.75">
      <c r="A20" s="76" t="s">
        <v>93</v>
      </c>
      <c r="B20" s="77" t="s">
        <v>63</v>
      </c>
      <c r="C20" s="78" t="s">
        <v>67</v>
      </c>
      <c r="D20" s="79" t="s">
        <v>39</v>
      </c>
      <c r="E20" s="80"/>
      <c r="F20" s="81"/>
      <c r="G20" s="82"/>
      <c r="H20" s="380">
        <f>H21+H24</f>
        <v>4797.200000000001</v>
      </c>
      <c r="I20" s="431">
        <f>I21+I24</f>
        <v>2265.1</v>
      </c>
      <c r="J20" s="209">
        <f>I20/H20*100</f>
        <v>47.2171266572167</v>
      </c>
    </row>
    <row r="21" spans="1:10" s="14" customFormat="1" ht="12.75">
      <c r="A21" s="76" t="s">
        <v>40</v>
      </c>
      <c r="B21" s="93" t="s">
        <v>63</v>
      </c>
      <c r="C21" s="93" t="s">
        <v>67</v>
      </c>
      <c r="D21" s="79" t="s">
        <v>39</v>
      </c>
      <c r="E21" s="80" t="s">
        <v>184</v>
      </c>
      <c r="F21" s="89"/>
      <c r="G21" s="94"/>
      <c r="H21" s="383">
        <f>H22</f>
        <v>627.6</v>
      </c>
      <c r="I21" s="430" t="str">
        <f>I22</f>
        <v>355,6</v>
      </c>
      <c r="J21" s="406">
        <f>I21/H21*100</f>
        <v>56.660293180369656</v>
      </c>
    </row>
    <row r="22" spans="1:10" s="14" customFormat="1" ht="43.5" customHeight="1">
      <c r="A22" s="95" t="s">
        <v>94</v>
      </c>
      <c r="B22" s="85" t="s">
        <v>63</v>
      </c>
      <c r="C22" s="86" t="s">
        <v>67</v>
      </c>
      <c r="D22" s="87" t="s">
        <v>39</v>
      </c>
      <c r="E22" s="88" t="s">
        <v>184</v>
      </c>
      <c r="F22" s="89" t="s">
        <v>189</v>
      </c>
      <c r="G22" s="96"/>
      <c r="H22" s="384">
        <f>H23</f>
        <v>627.6</v>
      </c>
      <c r="I22" s="432" t="str">
        <f>I23</f>
        <v>355,6</v>
      </c>
      <c r="J22" s="405">
        <f>J23</f>
        <v>56.660293180369656</v>
      </c>
    </row>
    <row r="23" spans="1:10" s="14" customFormat="1" ht="12">
      <c r="A23" s="97" t="s">
        <v>96</v>
      </c>
      <c r="B23" s="85" t="s">
        <v>63</v>
      </c>
      <c r="C23" s="86" t="s">
        <v>67</v>
      </c>
      <c r="D23" s="87" t="s">
        <v>39</v>
      </c>
      <c r="E23" s="88" t="s">
        <v>184</v>
      </c>
      <c r="F23" s="89" t="s">
        <v>189</v>
      </c>
      <c r="G23" s="90" t="s">
        <v>95</v>
      </c>
      <c r="H23" s="384">
        <v>627.6</v>
      </c>
      <c r="I23" s="400" t="s">
        <v>311</v>
      </c>
      <c r="J23" s="405">
        <f>I23/H23*100</f>
        <v>56.660293180369656</v>
      </c>
    </row>
    <row r="24" spans="1:10" s="14" customFormat="1" ht="12.75">
      <c r="A24" s="76" t="s">
        <v>42</v>
      </c>
      <c r="B24" s="93" t="s">
        <v>63</v>
      </c>
      <c r="C24" s="93" t="s">
        <v>67</v>
      </c>
      <c r="D24" s="79" t="s">
        <v>39</v>
      </c>
      <c r="E24" s="80" t="s">
        <v>88</v>
      </c>
      <c r="F24" s="81" t="s">
        <v>191</v>
      </c>
      <c r="G24" s="94"/>
      <c r="H24" s="383">
        <f>H25+H30+H28</f>
        <v>4169.6</v>
      </c>
      <c r="I24" s="433">
        <f>I25+I30+I28</f>
        <v>1909.5</v>
      </c>
      <c r="J24" s="406">
        <f>I24/H24*100</f>
        <v>45.79575978511128</v>
      </c>
    </row>
    <row r="25" spans="1:10" s="14" customFormat="1" ht="51">
      <c r="A25" s="95" t="s">
        <v>94</v>
      </c>
      <c r="B25" s="98" t="s">
        <v>63</v>
      </c>
      <c r="C25" s="98" t="s">
        <v>67</v>
      </c>
      <c r="D25" s="87" t="s">
        <v>39</v>
      </c>
      <c r="E25" s="88" t="s">
        <v>88</v>
      </c>
      <c r="F25" s="89" t="s">
        <v>189</v>
      </c>
      <c r="G25" s="98"/>
      <c r="H25" s="383">
        <f>H26+H27</f>
        <v>2929.8</v>
      </c>
      <c r="I25" s="430">
        <f>I26+I27</f>
        <v>1370.8</v>
      </c>
      <c r="J25" s="406">
        <f>I25/H25*100</f>
        <v>46.788176667349305</v>
      </c>
    </row>
    <row r="26" spans="1:10" s="14" customFormat="1" ht="24" customHeight="1">
      <c r="A26" s="97" t="s">
        <v>96</v>
      </c>
      <c r="B26" s="98" t="s">
        <v>63</v>
      </c>
      <c r="C26" s="98" t="s">
        <v>67</v>
      </c>
      <c r="D26" s="87" t="s">
        <v>39</v>
      </c>
      <c r="E26" s="88" t="s">
        <v>88</v>
      </c>
      <c r="F26" s="89" t="s">
        <v>189</v>
      </c>
      <c r="G26" s="98" t="s">
        <v>95</v>
      </c>
      <c r="H26" s="384">
        <v>2918</v>
      </c>
      <c r="I26" s="400" t="s">
        <v>313</v>
      </c>
      <c r="J26" s="405">
        <f>I26/H26*100</f>
        <v>46.57299520219328</v>
      </c>
    </row>
    <row r="27" spans="1:10" s="14" customFormat="1" ht="13.5" customHeight="1">
      <c r="A27" s="97" t="s">
        <v>115</v>
      </c>
      <c r="B27" s="98" t="s">
        <v>63</v>
      </c>
      <c r="C27" s="98" t="s">
        <v>67</v>
      </c>
      <c r="D27" s="87" t="s">
        <v>39</v>
      </c>
      <c r="E27" s="88" t="s">
        <v>88</v>
      </c>
      <c r="F27" s="89" t="s">
        <v>189</v>
      </c>
      <c r="G27" s="98" t="s">
        <v>271</v>
      </c>
      <c r="H27" s="384">
        <v>11.8</v>
      </c>
      <c r="I27" s="400" t="s">
        <v>276</v>
      </c>
      <c r="J27" s="405">
        <f>I27/H27*100</f>
        <v>100</v>
      </c>
    </row>
    <row r="28" spans="1:10" s="14" customFormat="1" ht="42" customHeight="1">
      <c r="A28" s="417" t="s">
        <v>94</v>
      </c>
      <c r="B28" s="94" t="s">
        <v>63</v>
      </c>
      <c r="C28" s="94" t="s">
        <v>67</v>
      </c>
      <c r="D28" s="79" t="s">
        <v>39</v>
      </c>
      <c r="E28" s="80" t="s">
        <v>88</v>
      </c>
      <c r="F28" s="81" t="s">
        <v>240</v>
      </c>
      <c r="G28" s="94"/>
      <c r="H28" s="383">
        <f>H29</f>
        <v>266.2</v>
      </c>
      <c r="I28" s="430" t="str">
        <f>I29</f>
        <v>137,4</v>
      </c>
      <c r="J28" s="408">
        <f>J29</f>
        <v>51.6153268219384</v>
      </c>
    </row>
    <row r="29" spans="1:10" s="14" customFormat="1" ht="22.5" customHeight="1">
      <c r="A29" s="97" t="s">
        <v>272</v>
      </c>
      <c r="B29" s="98" t="s">
        <v>63</v>
      </c>
      <c r="C29" s="98" t="s">
        <v>67</v>
      </c>
      <c r="D29" s="87" t="s">
        <v>39</v>
      </c>
      <c r="E29" s="88" t="s">
        <v>88</v>
      </c>
      <c r="F29" s="89" t="s">
        <v>240</v>
      </c>
      <c r="G29" s="98" t="s">
        <v>95</v>
      </c>
      <c r="H29" s="384">
        <v>266.2</v>
      </c>
      <c r="I29" s="400" t="s">
        <v>312</v>
      </c>
      <c r="J29" s="405">
        <f>I29/H29*100</f>
        <v>51.6153268219384</v>
      </c>
    </row>
    <row r="30" spans="1:10" s="14" customFormat="1" ht="45" customHeight="1">
      <c r="A30" s="95" t="s">
        <v>97</v>
      </c>
      <c r="B30" s="99" t="s">
        <v>63</v>
      </c>
      <c r="C30" s="99" t="s">
        <v>67</v>
      </c>
      <c r="D30" s="87" t="s">
        <v>39</v>
      </c>
      <c r="E30" s="88" t="s">
        <v>88</v>
      </c>
      <c r="F30" s="89" t="s">
        <v>190</v>
      </c>
      <c r="G30" s="100"/>
      <c r="H30" s="385">
        <f>H31+H32</f>
        <v>973.6</v>
      </c>
      <c r="I30" s="402">
        <f>I31+I32</f>
        <v>401.3</v>
      </c>
      <c r="J30" s="406">
        <f>I30/H30*100</f>
        <v>41.21815940838127</v>
      </c>
    </row>
    <row r="31" spans="1:10" s="14" customFormat="1" ht="24">
      <c r="A31" s="92" t="s">
        <v>99</v>
      </c>
      <c r="B31" s="100" t="s">
        <v>63</v>
      </c>
      <c r="C31" s="100" t="s">
        <v>67</v>
      </c>
      <c r="D31" s="87" t="s">
        <v>39</v>
      </c>
      <c r="E31" s="88" t="s">
        <v>88</v>
      </c>
      <c r="F31" s="89" t="s">
        <v>190</v>
      </c>
      <c r="G31" s="98" t="s">
        <v>98</v>
      </c>
      <c r="H31" s="386">
        <v>943.6</v>
      </c>
      <c r="I31" s="399">
        <v>401</v>
      </c>
      <c r="J31" s="405">
        <f>I31/H31*100</f>
        <v>42.49682068673166</v>
      </c>
    </row>
    <row r="32" spans="1:10" s="14" customFormat="1" ht="12">
      <c r="A32" s="92" t="s">
        <v>100</v>
      </c>
      <c r="B32" s="100" t="s">
        <v>63</v>
      </c>
      <c r="C32" s="100" t="s">
        <v>67</v>
      </c>
      <c r="D32" s="87" t="s">
        <v>39</v>
      </c>
      <c r="E32" s="88" t="s">
        <v>88</v>
      </c>
      <c r="F32" s="89" t="s">
        <v>190</v>
      </c>
      <c r="G32" s="98" t="s">
        <v>87</v>
      </c>
      <c r="H32" s="386">
        <v>30</v>
      </c>
      <c r="I32" s="399">
        <v>0.3</v>
      </c>
      <c r="J32" s="405">
        <v>0</v>
      </c>
    </row>
    <row r="33" spans="1:10" s="14" customFormat="1" ht="12">
      <c r="A33" s="186" t="s">
        <v>287</v>
      </c>
      <c r="B33" s="184" t="s">
        <v>63</v>
      </c>
      <c r="C33" s="185" t="s">
        <v>67</v>
      </c>
      <c r="D33" s="79" t="s">
        <v>89</v>
      </c>
      <c r="E33" s="80" t="s">
        <v>203</v>
      </c>
      <c r="F33" s="81" t="s">
        <v>265</v>
      </c>
      <c r="G33" s="422"/>
      <c r="H33" s="385">
        <f>H34</f>
        <v>13.8</v>
      </c>
      <c r="I33" s="404">
        <f>I34</f>
        <v>13.8</v>
      </c>
      <c r="J33" s="408">
        <f>I33/H33*100</f>
        <v>100</v>
      </c>
    </row>
    <row r="34" spans="1:10" s="14" customFormat="1" ht="24">
      <c r="A34" s="92" t="s">
        <v>99</v>
      </c>
      <c r="B34" s="100" t="s">
        <v>63</v>
      </c>
      <c r="C34" s="421" t="s">
        <v>67</v>
      </c>
      <c r="D34" s="87" t="s">
        <v>89</v>
      </c>
      <c r="E34" s="88" t="s">
        <v>203</v>
      </c>
      <c r="F34" s="89" t="s">
        <v>265</v>
      </c>
      <c r="G34" s="183" t="s">
        <v>98</v>
      </c>
      <c r="H34" s="386">
        <v>13.8</v>
      </c>
      <c r="I34" s="399">
        <v>13.8</v>
      </c>
      <c r="J34" s="405">
        <f>I34/H34*100</f>
        <v>100</v>
      </c>
    </row>
    <row r="35" spans="1:10" s="14" customFormat="1" ht="12">
      <c r="A35" s="186" t="s">
        <v>84</v>
      </c>
      <c r="B35" s="184" t="s">
        <v>63</v>
      </c>
      <c r="C35" s="185" t="s">
        <v>67</v>
      </c>
      <c r="D35" s="79" t="s">
        <v>44</v>
      </c>
      <c r="E35" s="88"/>
      <c r="F35" s="89"/>
      <c r="G35" s="183"/>
      <c r="H35" s="385">
        <f>H36</f>
        <v>20.4</v>
      </c>
      <c r="I35" s="402">
        <f>I36</f>
        <v>10.2</v>
      </c>
      <c r="J35" s="406">
        <f aca="true" t="shared" si="0" ref="J35:J41">I35/H35*100</f>
        <v>50</v>
      </c>
    </row>
    <row r="36" spans="1:10" s="14" customFormat="1" ht="38.25">
      <c r="A36" s="41" t="s">
        <v>192</v>
      </c>
      <c r="B36" s="44" t="s">
        <v>63</v>
      </c>
      <c r="C36" s="45" t="s">
        <v>67</v>
      </c>
      <c r="D36" s="46" t="s">
        <v>44</v>
      </c>
      <c r="E36" s="47" t="s">
        <v>184</v>
      </c>
      <c r="F36" s="52"/>
      <c r="G36" s="187"/>
      <c r="H36" s="385">
        <f>H37+H39</f>
        <v>20.4</v>
      </c>
      <c r="I36" s="402">
        <f>I37+I39</f>
        <v>10.2</v>
      </c>
      <c r="J36" s="406">
        <f t="shared" si="0"/>
        <v>50</v>
      </c>
    </row>
    <row r="37" spans="1:10" s="14" customFormat="1" ht="48">
      <c r="A37" s="188" t="s">
        <v>193</v>
      </c>
      <c r="B37" s="25" t="s">
        <v>63</v>
      </c>
      <c r="C37" s="26" t="s">
        <v>67</v>
      </c>
      <c r="D37" s="27" t="s">
        <v>44</v>
      </c>
      <c r="E37" s="28" t="s">
        <v>184</v>
      </c>
      <c r="F37" s="29" t="s">
        <v>196</v>
      </c>
      <c r="G37" s="189"/>
      <c r="H37" s="386">
        <f>H38</f>
        <v>20.4</v>
      </c>
      <c r="I37" s="399">
        <f>I38</f>
        <v>10.2</v>
      </c>
      <c r="J37" s="405">
        <f t="shared" si="0"/>
        <v>50</v>
      </c>
    </row>
    <row r="38" spans="1:10" s="14" customFormat="1" ht="12.75">
      <c r="A38" s="190" t="s">
        <v>194</v>
      </c>
      <c r="B38" s="25" t="s">
        <v>63</v>
      </c>
      <c r="C38" s="26" t="s">
        <v>67</v>
      </c>
      <c r="D38" s="27" t="s">
        <v>44</v>
      </c>
      <c r="E38" s="28" t="s">
        <v>184</v>
      </c>
      <c r="F38" s="29" t="s">
        <v>196</v>
      </c>
      <c r="G38" s="189" t="s">
        <v>188</v>
      </c>
      <c r="H38" s="386">
        <v>20.4</v>
      </c>
      <c r="I38" s="399">
        <v>10.2</v>
      </c>
      <c r="J38" s="405">
        <f t="shared" si="0"/>
        <v>50</v>
      </c>
    </row>
    <row r="39" spans="1:10" s="14" customFormat="1" ht="0.75" customHeight="1">
      <c r="A39" s="48" t="s">
        <v>195</v>
      </c>
      <c r="B39" s="25" t="s">
        <v>63</v>
      </c>
      <c r="C39" s="25" t="s">
        <v>67</v>
      </c>
      <c r="D39" s="27" t="s">
        <v>44</v>
      </c>
      <c r="E39" s="28" t="s">
        <v>184</v>
      </c>
      <c r="F39" s="29" t="s">
        <v>197</v>
      </c>
      <c r="G39" s="189"/>
      <c r="H39" s="386"/>
      <c r="I39" s="399"/>
      <c r="J39" s="405" t="e">
        <f t="shared" si="0"/>
        <v>#DIV/0!</v>
      </c>
    </row>
    <row r="40" spans="1:10" s="14" customFormat="1" ht="12" customHeight="1" hidden="1">
      <c r="A40" s="190" t="s">
        <v>194</v>
      </c>
      <c r="B40" s="25" t="s">
        <v>63</v>
      </c>
      <c r="C40" s="26" t="s">
        <v>67</v>
      </c>
      <c r="D40" s="27" t="s">
        <v>44</v>
      </c>
      <c r="E40" s="28" t="s">
        <v>184</v>
      </c>
      <c r="F40" s="29" t="s">
        <v>197</v>
      </c>
      <c r="G40" s="189" t="s">
        <v>188</v>
      </c>
      <c r="H40" s="386"/>
      <c r="I40" s="399"/>
      <c r="J40" s="405" t="e">
        <f t="shared" si="0"/>
        <v>#DIV/0!</v>
      </c>
    </row>
    <row r="41" spans="1:10" s="14" customFormat="1" ht="35.25" customHeight="1">
      <c r="A41" s="234" t="s">
        <v>198</v>
      </c>
      <c r="B41" s="235" t="s">
        <v>63</v>
      </c>
      <c r="C41" s="236" t="s">
        <v>152</v>
      </c>
      <c r="D41" s="237"/>
      <c r="E41" s="238"/>
      <c r="F41" s="239"/>
      <c r="G41" s="240"/>
      <c r="H41" s="387">
        <f aca="true" t="shared" si="1" ref="H41:I44">H42</f>
        <v>22.5</v>
      </c>
      <c r="I41" s="409">
        <f t="shared" si="1"/>
        <v>11.2</v>
      </c>
      <c r="J41" s="410">
        <f t="shared" si="0"/>
        <v>49.77777777777778</v>
      </c>
    </row>
    <row r="42" spans="1:10" s="14" customFormat="1" ht="12.75">
      <c r="A42" s="41" t="s">
        <v>84</v>
      </c>
      <c r="B42" s="44" t="s">
        <v>63</v>
      </c>
      <c r="C42" s="45" t="s">
        <v>152</v>
      </c>
      <c r="D42" s="46" t="s">
        <v>44</v>
      </c>
      <c r="E42" s="47"/>
      <c r="F42" s="52"/>
      <c r="G42" s="55"/>
      <c r="H42" s="388">
        <f t="shared" si="1"/>
        <v>22.5</v>
      </c>
      <c r="I42" s="402">
        <f t="shared" si="1"/>
        <v>11.2</v>
      </c>
      <c r="J42" s="406">
        <f>J43</f>
        <v>49.77777777777778</v>
      </c>
    </row>
    <row r="43" spans="1:10" s="14" customFormat="1" ht="38.25">
      <c r="A43" s="41" t="s">
        <v>192</v>
      </c>
      <c r="B43" s="44" t="s">
        <v>63</v>
      </c>
      <c r="C43" s="45" t="s">
        <v>152</v>
      </c>
      <c r="D43" s="46" t="s">
        <v>44</v>
      </c>
      <c r="E43" s="47" t="s">
        <v>184</v>
      </c>
      <c r="F43" s="29"/>
      <c r="G43" s="30"/>
      <c r="H43" s="388">
        <f t="shared" si="1"/>
        <v>22.5</v>
      </c>
      <c r="I43" s="402">
        <f t="shared" si="1"/>
        <v>11.2</v>
      </c>
      <c r="J43" s="406">
        <f>J44</f>
        <v>49.77777777777778</v>
      </c>
    </row>
    <row r="44" spans="1:10" s="14" customFormat="1" ht="48">
      <c r="A44" s="198" t="s">
        <v>10</v>
      </c>
      <c r="B44" s="25" t="s">
        <v>63</v>
      </c>
      <c r="C44" s="26" t="s">
        <v>152</v>
      </c>
      <c r="D44" s="27" t="s">
        <v>44</v>
      </c>
      <c r="E44" s="28" t="s">
        <v>184</v>
      </c>
      <c r="F44" s="29" t="s">
        <v>200</v>
      </c>
      <c r="G44" s="30"/>
      <c r="H44" s="389">
        <f t="shared" si="1"/>
        <v>22.5</v>
      </c>
      <c r="I44" s="412">
        <f t="shared" si="1"/>
        <v>11.2</v>
      </c>
      <c r="J44" s="413">
        <f>J45</f>
        <v>49.77777777777778</v>
      </c>
    </row>
    <row r="45" spans="1:10" s="14" customFormat="1" ht="12.75">
      <c r="A45" s="190" t="s">
        <v>84</v>
      </c>
      <c r="B45" s="25" t="s">
        <v>63</v>
      </c>
      <c r="C45" s="26" t="s">
        <v>152</v>
      </c>
      <c r="D45" s="27" t="s">
        <v>44</v>
      </c>
      <c r="E45" s="28" t="s">
        <v>184</v>
      </c>
      <c r="F45" s="29" t="s">
        <v>200</v>
      </c>
      <c r="G45" s="30" t="s">
        <v>188</v>
      </c>
      <c r="H45" s="389">
        <v>22.5</v>
      </c>
      <c r="I45" s="412">
        <v>11.2</v>
      </c>
      <c r="J45" s="413">
        <f>I45/H45*100</f>
        <v>49.77777777777778</v>
      </c>
    </row>
    <row r="46" spans="1:11" s="14" customFormat="1" ht="12.75">
      <c r="A46" s="141" t="s">
        <v>57</v>
      </c>
      <c r="B46" s="133" t="s">
        <v>101</v>
      </c>
      <c r="C46" s="134" t="s">
        <v>45</v>
      </c>
      <c r="D46" s="142"/>
      <c r="E46" s="143"/>
      <c r="F46" s="144"/>
      <c r="G46" s="145"/>
      <c r="H46" s="390">
        <f>H47</f>
        <v>50</v>
      </c>
      <c r="I46" s="403">
        <v>0</v>
      </c>
      <c r="J46" s="407">
        <v>0</v>
      </c>
      <c r="K46" s="12"/>
    </row>
    <row r="47" spans="1:10" s="43" customFormat="1" ht="12.75">
      <c r="A47" s="76" t="s">
        <v>57</v>
      </c>
      <c r="B47" s="77" t="s">
        <v>63</v>
      </c>
      <c r="C47" s="78" t="s">
        <v>45</v>
      </c>
      <c r="D47" s="79" t="s">
        <v>55</v>
      </c>
      <c r="E47" s="80"/>
      <c r="F47" s="81"/>
      <c r="G47" s="82"/>
      <c r="H47" s="380">
        <f>H48</f>
        <v>50</v>
      </c>
      <c r="I47" s="401">
        <v>0</v>
      </c>
      <c r="J47" s="211">
        <v>0</v>
      </c>
    </row>
    <row r="48" spans="1:11" s="14" customFormat="1" ht="14.25" customHeight="1">
      <c r="A48" s="76" t="s">
        <v>56</v>
      </c>
      <c r="B48" s="85" t="s">
        <v>63</v>
      </c>
      <c r="C48" s="86" t="s">
        <v>45</v>
      </c>
      <c r="D48" s="79" t="s">
        <v>55</v>
      </c>
      <c r="E48" s="80" t="s">
        <v>184</v>
      </c>
      <c r="F48" s="89"/>
      <c r="G48" s="90"/>
      <c r="H48" s="383">
        <f>H49</f>
        <v>50</v>
      </c>
      <c r="I48" s="399">
        <v>0</v>
      </c>
      <c r="J48" s="405">
        <v>0</v>
      </c>
      <c r="K48" s="12"/>
    </row>
    <row r="49" spans="1:11" s="14" customFormat="1" ht="22.5" customHeight="1">
      <c r="A49" s="105" t="s">
        <v>102</v>
      </c>
      <c r="B49" s="85" t="s">
        <v>63</v>
      </c>
      <c r="C49" s="86" t="s">
        <v>45</v>
      </c>
      <c r="D49" s="87" t="s">
        <v>55</v>
      </c>
      <c r="E49" s="88" t="s">
        <v>184</v>
      </c>
      <c r="F49" s="89" t="s">
        <v>201</v>
      </c>
      <c r="G49" s="90"/>
      <c r="H49" s="384">
        <f>H50</f>
        <v>50</v>
      </c>
      <c r="I49" s="399">
        <v>0</v>
      </c>
      <c r="J49" s="405">
        <v>0</v>
      </c>
      <c r="K49" s="12"/>
    </row>
    <row r="50" spans="1:11" s="14" customFormat="1" ht="16.5" customHeight="1">
      <c r="A50" s="106" t="s">
        <v>103</v>
      </c>
      <c r="B50" s="85" t="s">
        <v>63</v>
      </c>
      <c r="C50" s="86" t="s">
        <v>45</v>
      </c>
      <c r="D50" s="87" t="s">
        <v>55</v>
      </c>
      <c r="E50" s="88" t="s">
        <v>184</v>
      </c>
      <c r="F50" s="89" t="s">
        <v>201</v>
      </c>
      <c r="G50" s="90" t="s">
        <v>104</v>
      </c>
      <c r="H50" s="384">
        <v>50</v>
      </c>
      <c r="I50" s="399">
        <v>0</v>
      </c>
      <c r="J50" s="405">
        <v>0</v>
      </c>
      <c r="K50" s="12"/>
    </row>
    <row r="51" spans="1:11" s="14" customFormat="1" ht="12.75">
      <c r="A51" s="141" t="s">
        <v>73</v>
      </c>
      <c r="B51" s="133" t="s">
        <v>63</v>
      </c>
      <c r="C51" s="134" t="s">
        <v>46</v>
      </c>
      <c r="D51" s="142"/>
      <c r="E51" s="143"/>
      <c r="F51" s="144"/>
      <c r="G51" s="145"/>
      <c r="H51" s="390">
        <f>H52+H60+H78+H81</f>
        <v>2859.9</v>
      </c>
      <c r="I51" s="409">
        <f>I52+I78+I60</f>
        <v>315.1</v>
      </c>
      <c r="J51" s="410">
        <f>I51/H51*100</f>
        <v>11.017867757613903</v>
      </c>
      <c r="K51" s="12"/>
    </row>
    <row r="52" spans="1:11" s="14" customFormat="1" ht="30" customHeight="1">
      <c r="A52" s="146" t="s">
        <v>153</v>
      </c>
      <c r="B52" s="94" t="s">
        <v>63</v>
      </c>
      <c r="C52" s="94" t="s">
        <v>46</v>
      </c>
      <c r="D52" s="79" t="s">
        <v>63</v>
      </c>
      <c r="E52" s="80"/>
      <c r="F52" s="81"/>
      <c r="G52" s="94"/>
      <c r="H52" s="383">
        <f>H53</f>
        <v>1010</v>
      </c>
      <c r="I52" s="402">
        <f>I53</f>
        <v>191.20000000000002</v>
      </c>
      <c r="J52" s="406">
        <f>I52/H52*100</f>
        <v>18.930693069306933</v>
      </c>
      <c r="K52" s="12"/>
    </row>
    <row r="53" spans="1:11" s="14" customFormat="1" ht="50.25" customHeight="1">
      <c r="A53" s="151" t="s">
        <v>154</v>
      </c>
      <c r="B53" s="94" t="s">
        <v>63</v>
      </c>
      <c r="C53" s="94" t="s">
        <v>46</v>
      </c>
      <c r="D53" s="79" t="s">
        <v>63</v>
      </c>
      <c r="E53" s="80" t="s">
        <v>184</v>
      </c>
      <c r="F53" s="81"/>
      <c r="G53" s="113"/>
      <c r="H53" s="383">
        <f>H54+H56+H58</f>
        <v>1010</v>
      </c>
      <c r="I53" s="402">
        <f>I54+I56+I58</f>
        <v>191.20000000000002</v>
      </c>
      <c r="J53" s="406">
        <f>I53/H53*100</f>
        <v>18.930693069306933</v>
      </c>
      <c r="K53" s="12"/>
    </row>
    <row r="54" spans="1:10" s="43" customFormat="1" ht="92.25" customHeight="1">
      <c r="A54" s="148" t="s">
        <v>202</v>
      </c>
      <c r="B54" s="85" t="s">
        <v>63</v>
      </c>
      <c r="C54" s="86" t="s">
        <v>46</v>
      </c>
      <c r="D54" s="87" t="s">
        <v>63</v>
      </c>
      <c r="E54" s="88" t="s">
        <v>184</v>
      </c>
      <c r="F54" s="89" t="s">
        <v>205</v>
      </c>
      <c r="G54" s="96"/>
      <c r="H54" s="381">
        <f>H55</f>
        <v>670</v>
      </c>
      <c r="I54" s="414">
        <f>I55</f>
        <v>128.3</v>
      </c>
      <c r="J54" s="211">
        <f>I54/H54*100</f>
        <v>19.149253731343286</v>
      </c>
    </row>
    <row r="55" spans="1:10" s="43" customFormat="1" ht="24" customHeight="1">
      <c r="A55" s="84" t="s">
        <v>99</v>
      </c>
      <c r="B55" s="85" t="s">
        <v>63</v>
      </c>
      <c r="C55" s="86" t="s">
        <v>46</v>
      </c>
      <c r="D55" s="87" t="s">
        <v>63</v>
      </c>
      <c r="E55" s="88" t="s">
        <v>184</v>
      </c>
      <c r="F55" s="89" t="s">
        <v>205</v>
      </c>
      <c r="G55" s="96" t="s">
        <v>88</v>
      </c>
      <c r="H55" s="381">
        <v>670</v>
      </c>
      <c r="I55" s="414">
        <v>128.3</v>
      </c>
      <c r="J55" s="211">
        <f>I55/H55*100</f>
        <v>19.149253731343286</v>
      </c>
    </row>
    <row r="56" spans="1:11" s="14" customFormat="1" ht="50.25" customHeight="1">
      <c r="A56" s="148" t="s">
        <v>155</v>
      </c>
      <c r="B56" s="99" t="s">
        <v>63</v>
      </c>
      <c r="C56" s="99" t="s">
        <v>46</v>
      </c>
      <c r="D56" s="87" t="s">
        <v>63</v>
      </c>
      <c r="E56" s="88" t="s">
        <v>184</v>
      </c>
      <c r="F56" s="89" t="s">
        <v>206</v>
      </c>
      <c r="G56" s="98"/>
      <c r="H56" s="386">
        <f>H57</f>
        <v>40</v>
      </c>
      <c r="I56" s="399">
        <v>0</v>
      </c>
      <c r="J56" s="405">
        <v>0</v>
      </c>
      <c r="K56" s="12"/>
    </row>
    <row r="57" spans="1:11" s="14" customFormat="1" ht="26.25" customHeight="1">
      <c r="A57" s="84" t="s">
        <v>99</v>
      </c>
      <c r="B57" s="99" t="s">
        <v>63</v>
      </c>
      <c r="C57" s="149" t="s">
        <v>46</v>
      </c>
      <c r="D57" s="87" t="s">
        <v>63</v>
      </c>
      <c r="E57" s="88" t="s">
        <v>184</v>
      </c>
      <c r="F57" s="89" t="s">
        <v>206</v>
      </c>
      <c r="G57" s="101" t="s">
        <v>98</v>
      </c>
      <c r="H57" s="386">
        <v>40</v>
      </c>
      <c r="I57" s="399">
        <v>0</v>
      </c>
      <c r="J57" s="405">
        <f aca="true" t="shared" si="2" ref="J57:J65">I57/H57*100</f>
        <v>0</v>
      </c>
      <c r="K57" s="12"/>
    </row>
    <row r="58" spans="1:10" s="51" customFormat="1" ht="50.25" customHeight="1">
      <c r="A58" s="148" t="s">
        <v>156</v>
      </c>
      <c r="B58" s="85" t="s">
        <v>63</v>
      </c>
      <c r="C58" s="86" t="s">
        <v>46</v>
      </c>
      <c r="D58" s="87" t="s">
        <v>63</v>
      </c>
      <c r="E58" s="88" t="s">
        <v>184</v>
      </c>
      <c r="F58" s="89" t="s">
        <v>207</v>
      </c>
      <c r="G58" s="90"/>
      <c r="H58" s="381">
        <f>H59</f>
        <v>300</v>
      </c>
      <c r="I58" s="399">
        <f>I59</f>
        <v>62.9</v>
      </c>
      <c r="J58" s="405">
        <f t="shared" si="2"/>
        <v>20.96666666666667</v>
      </c>
    </row>
    <row r="59" spans="1:10" s="51" customFormat="1" ht="27" customHeight="1">
      <c r="A59" s="84" t="s">
        <v>99</v>
      </c>
      <c r="B59" s="85" t="s">
        <v>63</v>
      </c>
      <c r="C59" s="86" t="s">
        <v>46</v>
      </c>
      <c r="D59" s="87" t="s">
        <v>63</v>
      </c>
      <c r="E59" s="88" t="s">
        <v>184</v>
      </c>
      <c r="F59" s="89" t="s">
        <v>207</v>
      </c>
      <c r="G59" s="90" t="s">
        <v>98</v>
      </c>
      <c r="H59" s="381">
        <v>300</v>
      </c>
      <c r="I59" s="399">
        <v>62.9</v>
      </c>
      <c r="J59" s="405">
        <f t="shared" si="2"/>
        <v>20.96666666666667</v>
      </c>
    </row>
    <row r="60" spans="1:10" s="51" customFormat="1" ht="30" customHeight="1">
      <c r="A60" s="146" t="s">
        <v>157</v>
      </c>
      <c r="B60" s="77" t="s">
        <v>63</v>
      </c>
      <c r="C60" s="78" t="s">
        <v>46</v>
      </c>
      <c r="D60" s="79" t="s">
        <v>65</v>
      </c>
      <c r="E60" s="88"/>
      <c r="F60" s="89"/>
      <c r="G60" s="90"/>
      <c r="H60" s="380">
        <f>H61+H68+H73</f>
        <v>1251</v>
      </c>
      <c r="I60" s="402">
        <f>I61+I68</f>
        <v>26.5</v>
      </c>
      <c r="J60" s="406">
        <f t="shared" si="2"/>
        <v>2.1183053557154277</v>
      </c>
    </row>
    <row r="61" spans="1:10" s="51" customFormat="1" ht="28.5" customHeight="1">
      <c r="A61" s="151" t="s">
        <v>158</v>
      </c>
      <c r="B61" s="77" t="s">
        <v>63</v>
      </c>
      <c r="C61" s="78" t="s">
        <v>46</v>
      </c>
      <c r="D61" s="79" t="s">
        <v>65</v>
      </c>
      <c r="E61" s="80" t="s">
        <v>184</v>
      </c>
      <c r="F61" s="81"/>
      <c r="G61" s="90"/>
      <c r="H61" s="380">
        <f>H62+H64+H66</f>
        <v>440</v>
      </c>
      <c r="I61" s="402">
        <f>I62+I64+I66</f>
        <v>17.5</v>
      </c>
      <c r="J61" s="406">
        <f t="shared" si="2"/>
        <v>3.977272727272727</v>
      </c>
    </row>
    <row r="62" spans="1:10" s="51" customFormat="1" ht="28.5" customHeight="1">
      <c r="A62" s="147" t="s">
        <v>246</v>
      </c>
      <c r="B62" s="85" t="s">
        <v>63</v>
      </c>
      <c r="C62" s="86" t="s">
        <v>46</v>
      </c>
      <c r="D62" s="87" t="s">
        <v>65</v>
      </c>
      <c r="E62" s="88" t="s">
        <v>184</v>
      </c>
      <c r="F62" s="89"/>
      <c r="G62" s="90"/>
      <c r="H62" s="381">
        <f>H63</f>
        <v>90</v>
      </c>
      <c r="I62" s="399">
        <f>I63</f>
        <v>14.4</v>
      </c>
      <c r="J62" s="405">
        <f t="shared" si="2"/>
        <v>16</v>
      </c>
    </row>
    <row r="63" spans="1:10" s="51" customFormat="1" ht="28.5" customHeight="1">
      <c r="A63" s="84" t="s">
        <v>99</v>
      </c>
      <c r="B63" s="85" t="s">
        <v>63</v>
      </c>
      <c r="C63" s="86" t="s">
        <v>46</v>
      </c>
      <c r="D63" s="87" t="s">
        <v>65</v>
      </c>
      <c r="E63" s="88" t="s">
        <v>184</v>
      </c>
      <c r="F63" s="89" t="s">
        <v>208</v>
      </c>
      <c r="G63" s="90" t="s">
        <v>98</v>
      </c>
      <c r="H63" s="381">
        <v>90</v>
      </c>
      <c r="I63" s="399">
        <v>14.4</v>
      </c>
      <c r="J63" s="405">
        <f t="shared" si="2"/>
        <v>16</v>
      </c>
    </row>
    <row r="64" spans="1:10" s="51" customFormat="1" ht="51">
      <c r="A64" s="147" t="s">
        <v>159</v>
      </c>
      <c r="B64" s="85" t="s">
        <v>63</v>
      </c>
      <c r="C64" s="86" t="s">
        <v>46</v>
      </c>
      <c r="D64" s="87" t="s">
        <v>65</v>
      </c>
      <c r="E64" s="88" t="s">
        <v>184</v>
      </c>
      <c r="F64" s="81"/>
      <c r="G64" s="82"/>
      <c r="H64" s="381">
        <f>H65</f>
        <v>250</v>
      </c>
      <c r="I64" s="399">
        <f>I65</f>
        <v>3.1</v>
      </c>
      <c r="J64" s="405">
        <f t="shared" si="2"/>
        <v>1.24</v>
      </c>
    </row>
    <row r="65" spans="1:10" s="51" customFormat="1" ht="25.5">
      <c r="A65" s="84" t="s">
        <v>99</v>
      </c>
      <c r="B65" s="85" t="s">
        <v>63</v>
      </c>
      <c r="C65" s="86" t="s">
        <v>46</v>
      </c>
      <c r="D65" s="87" t="s">
        <v>65</v>
      </c>
      <c r="E65" s="88" t="s">
        <v>184</v>
      </c>
      <c r="F65" s="29" t="s">
        <v>209</v>
      </c>
      <c r="G65" s="90" t="s">
        <v>98</v>
      </c>
      <c r="H65" s="381">
        <v>250</v>
      </c>
      <c r="I65" s="399">
        <v>3.1</v>
      </c>
      <c r="J65" s="405">
        <f t="shared" si="2"/>
        <v>1.24</v>
      </c>
    </row>
    <row r="66" spans="1:10" s="51" customFormat="1" ht="14.25">
      <c r="A66" s="199" t="s">
        <v>160</v>
      </c>
      <c r="B66" s="85" t="s">
        <v>63</v>
      </c>
      <c r="C66" s="86" t="s">
        <v>46</v>
      </c>
      <c r="D66" s="87" t="s">
        <v>65</v>
      </c>
      <c r="E66" s="88" t="s">
        <v>184</v>
      </c>
      <c r="F66" s="29"/>
      <c r="G66" s="90"/>
      <c r="H66" s="381">
        <f>H67</f>
        <v>100</v>
      </c>
      <c r="I66" s="399">
        <v>0</v>
      </c>
      <c r="J66" s="405">
        <v>0</v>
      </c>
    </row>
    <row r="67" spans="1:10" s="51" customFormat="1" ht="24">
      <c r="A67" s="92" t="s">
        <v>99</v>
      </c>
      <c r="B67" s="85" t="s">
        <v>63</v>
      </c>
      <c r="C67" s="86" t="s">
        <v>46</v>
      </c>
      <c r="D67" s="87" t="s">
        <v>65</v>
      </c>
      <c r="E67" s="88" t="s">
        <v>184</v>
      </c>
      <c r="F67" s="29" t="s">
        <v>210</v>
      </c>
      <c r="G67" s="90" t="s">
        <v>98</v>
      </c>
      <c r="H67" s="381">
        <v>100</v>
      </c>
      <c r="I67" s="399">
        <v>0</v>
      </c>
      <c r="J67" s="405">
        <v>0</v>
      </c>
    </row>
    <row r="68" spans="1:10" s="43" customFormat="1" ht="27" customHeight="1">
      <c r="A68" s="151" t="s">
        <v>161</v>
      </c>
      <c r="B68" s="77" t="s">
        <v>63</v>
      </c>
      <c r="C68" s="78" t="s">
        <v>46</v>
      </c>
      <c r="D68" s="79" t="s">
        <v>65</v>
      </c>
      <c r="E68" s="80" t="s">
        <v>88</v>
      </c>
      <c r="F68" s="81"/>
      <c r="G68" s="82"/>
      <c r="H68" s="380">
        <f>H69+H71</f>
        <v>261</v>
      </c>
      <c r="I68" s="435">
        <f>I69+I71+I73</f>
        <v>9</v>
      </c>
      <c r="J68" s="209">
        <v>0</v>
      </c>
    </row>
    <row r="69" spans="1:11" s="14" customFormat="1" ht="12">
      <c r="A69" s="91" t="s">
        <v>162</v>
      </c>
      <c r="B69" s="99" t="s">
        <v>63</v>
      </c>
      <c r="C69" s="99" t="s">
        <v>46</v>
      </c>
      <c r="D69" s="87" t="s">
        <v>65</v>
      </c>
      <c r="E69" s="88" t="s">
        <v>88</v>
      </c>
      <c r="F69" s="89" t="s">
        <v>211</v>
      </c>
      <c r="G69" s="98"/>
      <c r="H69" s="386">
        <f>H70</f>
        <v>211</v>
      </c>
      <c r="I69" s="399">
        <f>I70</f>
        <v>9</v>
      </c>
      <c r="J69" s="405">
        <f>I69/H69*100</f>
        <v>4.265402843601896</v>
      </c>
      <c r="K69" s="12"/>
    </row>
    <row r="70" spans="1:11" s="14" customFormat="1" ht="24">
      <c r="A70" s="92" t="s">
        <v>99</v>
      </c>
      <c r="B70" s="99" t="s">
        <v>63</v>
      </c>
      <c r="C70" s="99" t="s">
        <v>46</v>
      </c>
      <c r="D70" s="87" t="s">
        <v>65</v>
      </c>
      <c r="E70" s="88" t="s">
        <v>88</v>
      </c>
      <c r="F70" s="89" t="s">
        <v>211</v>
      </c>
      <c r="G70" s="98" t="s">
        <v>98</v>
      </c>
      <c r="H70" s="386">
        <v>211</v>
      </c>
      <c r="I70" s="399">
        <v>9</v>
      </c>
      <c r="J70" s="405">
        <f>I70/H70*100</f>
        <v>4.265402843601896</v>
      </c>
      <c r="K70" s="12"/>
    </row>
    <row r="71" spans="1:11" s="14" customFormat="1" ht="24">
      <c r="A71" s="91" t="s">
        <v>163</v>
      </c>
      <c r="B71" s="99" t="s">
        <v>63</v>
      </c>
      <c r="C71" s="99" t="s">
        <v>46</v>
      </c>
      <c r="D71" s="87" t="s">
        <v>65</v>
      </c>
      <c r="E71" s="88" t="s">
        <v>88</v>
      </c>
      <c r="F71" s="89" t="s">
        <v>212</v>
      </c>
      <c r="G71" s="108"/>
      <c r="H71" s="386">
        <f>H72</f>
        <v>50</v>
      </c>
      <c r="I71" s="399">
        <v>0</v>
      </c>
      <c r="J71" s="405">
        <v>0</v>
      </c>
      <c r="K71" s="12"/>
    </row>
    <row r="72" spans="1:11" s="14" customFormat="1" ht="24">
      <c r="A72" s="92" t="s">
        <v>99</v>
      </c>
      <c r="B72" s="99" t="s">
        <v>63</v>
      </c>
      <c r="C72" s="99" t="s">
        <v>46</v>
      </c>
      <c r="D72" s="87" t="s">
        <v>65</v>
      </c>
      <c r="E72" s="88" t="s">
        <v>88</v>
      </c>
      <c r="F72" s="89" t="s">
        <v>212</v>
      </c>
      <c r="G72" s="87">
        <v>240</v>
      </c>
      <c r="H72" s="386">
        <v>50</v>
      </c>
      <c r="I72" s="399">
        <v>0</v>
      </c>
      <c r="J72" s="405">
        <v>0</v>
      </c>
      <c r="K72" s="12"/>
    </row>
    <row r="73" spans="1:11" s="14" customFormat="1" ht="24">
      <c r="A73" s="186" t="s">
        <v>288</v>
      </c>
      <c r="B73" s="93" t="s">
        <v>63</v>
      </c>
      <c r="C73" s="423" t="s">
        <v>46</v>
      </c>
      <c r="D73" s="79" t="s">
        <v>65</v>
      </c>
      <c r="E73" s="80" t="s">
        <v>216</v>
      </c>
      <c r="F73" s="81"/>
      <c r="G73" s="418"/>
      <c r="H73" s="385">
        <f>H74+H76</f>
        <v>550</v>
      </c>
      <c r="I73" s="404"/>
      <c r="J73" s="408"/>
      <c r="K73" s="12"/>
    </row>
    <row r="74" spans="1:11" s="14" customFormat="1" ht="12">
      <c r="A74" s="92" t="s">
        <v>289</v>
      </c>
      <c r="B74" s="99" t="s">
        <v>63</v>
      </c>
      <c r="C74" s="149" t="s">
        <v>46</v>
      </c>
      <c r="D74" s="87" t="s">
        <v>65</v>
      </c>
      <c r="E74" s="88" t="s">
        <v>216</v>
      </c>
      <c r="F74" s="89" t="s">
        <v>200</v>
      </c>
      <c r="G74" s="419"/>
      <c r="H74" s="386">
        <f>H75</f>
        <v>350</v>
      </c>
      <c r="I74" s="399"/>
      <c r="J74" s="405"/>
      <c r="K74" s="12"/>
    </row>
    <row r="75" spans="1:11" s="14" customFormat="1" ht="24">
      <c r="A75" s="92" t="s">
        <v>99</v>
      </c>
      <c r="B75" s="99" t="s">
        <v>63</v>
      </c>
      <c r="C75" s="149" t="s">
        <v>46</v>
      </c>
      <c r="D75" s="87" t="s">
        <v>65</v>
      </c>
      <c r="E75" s="88" t="s">
        <v>216</v>
      </c>
      <c r="F75" s="89" t="s">
        <v>200</v>
      </c>
      <c r="G75" s="419" t="s">
        <v>98</v>
      </c>
      <c r="H75" s="386">
        <v>350</v>
      </c>
      <c r="I75" s="399"/>
      <c r="J75" s="405"/>
      <c r="K75" s="12"/>
    </row>
    <row r="76" spans="1:11" s="14" customFormat="1" ht="12">
      <c r="A76" s="92" t="s">
        <v>290</v>
      </c>
      <c r="B76" s="99" t="s">
        <v>63</v>
      </c>
      <c r="C76" s="149" t="s">
        <v>46</v>
      </c>
      <c r="D76" s="87" t="s">
        <v>65</v>
      </c>
      <c r="E76" s="88" t="s">
        <v>216</v>
      </c>
      <c r="F76" s="89" t="s">
        <v>291</v>
      </c>
      <c r="G76" s="419"/>
      <c r="H76" s="386">
        <f>H77</f>
        <v>200</v>
      </c>
      <c r="I76" s="399"/>
      <c r="J76" s="405"/>
      <c r="K76" s="12"/>
    </row>
    <row r="77" spans="1:11" s="14" customFormat="1" ht="24">
      <c r="A77" s="92" t="s">
        <v>99</v>
      </c>
      <c r="B77" s="99" t="s">
        <v>63</v>
      </c>
      <c r="C77" s="149" t="s">
        <v>46</v>
      </c>
      <c r="D77" s="87" t="s">
        <v>65</v>
      </c>
      <c r="E77" s="88" t="s">
        <v>216</v>
      </c>
      <c r="F77" s="89" t="s">
        <v>291</v>
      </c>
      <c r="G77" s="419" t="s">
        <v>98</v>
      </c>
      <c r="H77" s="386">
        <v>200</v>
      </c>
      <c r="I77" s="399"/>
      <c r="J77" s="405"/>
      <c r="K77" s="12"/>
    </row>
    <row r="78" spans="1:11" s="14" customFormat="1" ht="12.75">
      <c r="A78" s="152" t="s">
        <v>49</v>
      </c>
      <c r="B78" s="153" t="s">
        <v>63</v>
      </c>
      <c r="C78" s="154" t="s">
        <v>46</v>
      </c>
      <c r="D78" s="155" t="s">
        <v>89</v>
      </c>
      <c r="E78" s="156"/>
      <c r="F78" s="157"/>
      <c r="G78" s="158"/>
      <c r="H78" s="379">
        <f>H79+H85+H86</f>
        <v>598.9</v>
      </c>
      <c r="I78" s="409">
        <f>I79+I86+I85</f>
        <v>97.4</v>
      </c>
      <c r="J78" s="410">
        <f aca="true" t="shared" si="3" ref="J78:J100">I78/H78*100</f>
        <v>16.26314910669561</v>
      </c>
      <c r="K78" s="12"/>
    </row>
    <row r="79" spans="1:11" s="14" customFormat="1" ht="38.25">
      <c r="A79" s="109" t="s">
        <v>164</v>
      </c>
      <c r="B79" s="85" t="s">
        <v>63</v>
      </c>
      <c r="C79" s="86" t="s">
        <v>46</v>
      </c>
      <c r="D79" s="87" t="s">
        <v>89</v>
      </c>
      <c r="E79" s="88" t="s">
        <v>203</v>
      </c>
      <c r="F79" s="89"/>
      <c r="G79" s="90"/>
      <c r="H79" s="386">
        <f>H80</f>
        <v>400</v>
      </c>
      <c r="I79" s="399">
        <f>I80</f>
        <v>54.8</v>
      </c>
      <c r="J79" s="405">
        <f t="shared" si="3"/>
        <v>13.699999999999998</v>
      </c>
      <c r="K79" s="12"/>
    </row>
    <row r="80" spans="1:11" s="14" customFormat="1" ht="36">
      <c r="A80" s="31" t="s">
        <v>214</v>
      </c>
      <c r="B80" s="85" t="s">
        <v>63</v>
      </c>
      <c r="C80" s="86" t="s">
        <v>46</v>
      </c>
      <c r="D80" s="87" t="s">
        <v>89</v>
      </c>
      <c r="E80" s="88" t="s">
        <v>203</v>
      </c>
      <c r="F80" s="89" t="s">
        <v>204</v>
      </c>
      <c r="G80" s="90" t="s">
        <v>213</v>
      </c>
      <c r="H80" s="386">
        <v>400</v>
      </c>
      <c r="I80" s="399">
        <v>54.8</v>
      </c>
      <c r="J80" s="405">
        <f t="shared" si="3"/>
        <v>13.699999999999998</v>
      </c>
      <c r="K80" s="12"/>
    </row>
    <row r="81" spans="1:11" s="200" customFormat="1" ht="0.75" customHeight="1">
      <c r="A81" s="152" t="s">
        <v>84</v>
      </c>
      <c r="B81" s="153" t="s">
        <v>63</v>
      </c>
      <c r="C81" s="154" t="s">
        <v>46</v>
      </c>
      <c r="D81" s="155" t="s">
        <v>44</v>
      </c>
      <c r="E81" s="156"/>
      <c r="F81" s="157"/>
      <c r="G81" s="158"/>
      <c r="H81" s="387">
        <f aca="true" t="shared" si="4" ref="H81:I83">H82</f>
        <v>0</v>
      </c>
      <c r="I81" s="409">
        <f t="shared" si="4"/>
        <v>0</v>
      </c>
      <c r="J81" s="410" t="e">
        <f t="shared" si="3"/>
        <v>#DIV/0!</v>
      </c>
      <c r="K81" s="201"/>
    </row>
    <row r="82" spans="1:11" s="14" customFormat="1" ht="38.25" hidden="1">
      <c r="A82" s="41" t="s">
        <v>215</v>
      </c>
      <c r="B82" s="44" t="s">
        <v>63</v>
      </c>
      <c r="C82" s="45" t="s">
        <v>46</v>
      </c>
      <c r="D82" s="46" t="s">
        <v>44</v>
      </c>
      <c r="E82" s="47" t="s">
        <v>216</v>
      </c>
      <c r="F82" s="29"/>
      <c r="G82" s="30"/>
      <c r="H82" s="388">
        <f t="shared" si="4"/>
        <v>0</v>
      </c>
      <c r="I82" s="402">
        <f t="shared" si="4"/>
        <v>0</v>
      </c>
      <c r="J82" s="406" t="e">
        <f t="shared" si="3"/>
        <v>#DIV/0!</v>
      </c>
      <c r="K82" s="12"/>
    </row>
    <row r="83" spans="1:11" s="14" customFormat="1" ht="36" hidden="1">
      <c r="A83" s="48" t="s">
        <v>11</v>
      </c>
      <c r="B83" s="25" t="s">
        <v>63</v>
      </c>
      <c r="C83" s="26" t="s">
        <v>46</v>
      </c>
      <c r="D83" s="27" t="s">
        <v>44</v>
      </c>
      <c r="E83" s="28" t="s">
        <v>216</v>
      </c>
      <c r="F83" s="29" t="s">
        <v>217</v>
      </c>
      <c r="G83" s="30"/>
      <c r="H83" s="389">
        <f t="shared" si="4"/>
        <v>0</v>
      </c>
      <c r="I83" s="399">
        <f t="shared" si="4"/>
        <v>0</v>
      </c>
      <c r="J83" s="405" t="e">
        <f t="shared" si="3"/>
        <v>#DIV/0!</v>
      </c>
      <c r="K83" s="12"/>
    </row>
    <row r="84" spans="1:11" s="14" customFormat="1" ht="12.75" hidden="1">
      <c r="A84" s="190" t="s">
        <v>105</v>
      </c>
      <c r="B84" s="25" t="s">
        <v>63</v>
      </c>
      <c r="C84" s="26" t="s">
        <v>46</v>
      </c>
      <c r="D84" s="27" t="s">
        <v>44</v>
      </c>
      <c r="E84" s="28" t="s">
        <v>216</v>
      </c>
      <c r="F84" s="29" t="s">
        <v>217</v>
      </c>
      <c r="G84" s="30" t="s">
        <v>106</v>
      </c>
      <c r="H84" s="391"/>
      <c r="I84" s="399"/>
      <c r="J84" s="405" t="e">
        <f t="shared" si="3"/>
        <v>#DIV/0!</v>
      </c>
      <c r="K84" s="12"/>
    </row>
    <row r="85" spans="1:11" s="14" customFormat="1" ht="12.75">
      <c r="A85" s="190" t="s">
        <v>292</v>
      </c>
      <c r="B85" s="25" t="s">
        <v>63</v>
      </c>
      <c r="C85" s="26" t="s">
        <v>46</v>
      </c>
      <c r="D85" s="27" t="s">
        <v>89</v>
      </c>
      <c r="E85" s="28" t="s">
        <v>203</v>
      </c>
      <c r="F85" s="29" t="s">
        <v>210</v>
      </c>
      <c r="G85" s="424" t="s">
        <v>87</v>
      </c>
      <c r="H85" s="391">
        <v>6.9</v>
      </c>
      <c r="I85" s="399">
        <v>0</v>
      </c>
      <c r="J85" s="405"/>
      <c r="K85" s="12"/>
    </row>
    <row r="86" spans="1:11" s="14" customFormat="1" ht="12.75">
      <c r="A86" s="425" t="s">
        <v>293</v>
      </c>
      <c r="B86" s="44" t="s">
        <v>63</v>
      </c>
      <c r="C86" s="45" t="s">
        <v>46</v>
      </c>
      <c r="D86" s="46" t="s">
        <v>89</v>
      </c>
      <c r="E86" s="47"/>
      <c r="F86" s="52"/>
      <c r="G86" s="426"/>
      <c r="H86" s="427">
        <f>H87+H90</f>
        <v>192</v>
      </c>
      <c r="I86" s="402">
        <f>I87+I90</f>
        <v>42.6</v>
      </c>
      <c r="J86" s="406">
        <f aca="true" t="shared" si="5" ref="J86:J93">I86/H86*100</f>
        <v>22.1875</v>
      </c>
      <c r="K86" s="12"/>
    </row>
    <row r="87" spans="1:11" s="14" customFormat="1" ht="38.25">
      <c r="A87" s="190" t="s">
        <v>294</v>
      </c>
      <c r="B87" s="25" t="s">
        <v>63</v>
      </c>
      <c r="C87" s="26" t="s">
        <v>46</v>
      </c>
      <c r="D87" s="27" t="s">
        <v>89</v>
      </c>
      <c r="E87" s="28" t="s">
        <v>203</v>
      </c>
      <c r="F87" s="29"/>
      <c r="G87" s="424"/>
      <c r="H87" s="223">
        <f>H88</f>
        <v>160</v>
      </c>
      <c r="I87" s="399">
        <f>I88</f>
        <v>12.1</v>
      </c>
      <c r="J87" s="405">
        <f t="shared" si="5"/>
        <v>7.5625</v>
      </c>
      <c r="K87" s="12"/>
    </row>
    <row r="88" spans="1:11" s="14" customFormat="1" ht="38.25">
      <c r="A88" s="190" t="s">
        <v>295</v>
      </c>
      <c r="B88" s="25" t="s">
        <v>63</v>
      </c>
      <c r="C88" s="26" t="s">
        <v>46</v>
      </c>
      <c r="D88" s="27" t="s">
        <v>89</v>
      </c>
      <c r="E88" s="28" t="s">
        <v>203</v>
      </c>
      <c r="F88" s="29" t="s">
        <v>211</v>
      </c>
      <c r="G88" s="424"/>
      <c r="H88" s="223">
        <f>H89</f>
        <v>160</v>
      </c>
      <c r="I88" s="399">
        <f>I89</f>
        <v>12.1</v>
      </c>
      <c r="J88" s="405">
        <f t="shared" si="5"/>
        <v>7.5625</v>
      </c>
      <c r="K88" s="12"/>
    </row>
    <row r="89" spans="1:11" s="14" customFormat="1" ht="12.75">
      <c r="A89" s="92" t="s">
        <v>100</v>
      </c>
      <c r="B89" s="25" t="s">
        <v>63</v>
      </c>
      <c r="C89" s="26" t="s">
        <v>46</v>
      </c>
      <c r="D89" s="27" t="s">
        <v>89</v>
      </c>
      <c r="E89" s="28" t="s">
        <v>203</v>
      </c>
      <c r="F89" s="29" t="s">
        <v>211</v>
      </c>
      <c r="G89" s="424" t="s">
        <v>87</v>
      </c>
      <c r="H89" s="223">
        <v>160</v>
      </c>
      <c r="I89" s="399">
        <v>12.1</v>
      </c>
      <c r="J89" s="405">
        <f t="shared" si="5"/>
        <v>7.5625</v>
      </c>
      <c r="K89" s="12"/>
    </row>
    <row r="90" spans="1:11" s="14" customFormat="1" ht="12.75">
      <c r="A90" s="425" t="s">
        <v>293</v>
      </c>
      <c r="B90" s="44" t="s">
        <v>63</v>
      </c>
      <c r="C90" s="45" t="s">
        <v>46</v>
      </c>
      <c r="D90" s="46" t="s">
        <v>89</v>
      </c>
      <c r="E90" s="47"/>
      <c r="F90" s="52"/>
      <c r="G90" s="426"/>
      <c r="H90" s="427">
        <f aca="true" t="shared" si="6" ref="H90:I92">H91</f>
        <v>32</v>
      </c>
      <c r="I90" s="402">
        <f t="shared" si="6"/>
        <v>30.5</v>
      </c>
      <c r="J90" s="406">
        <f t="shared" si="5"/>
        <v>95.3125</v>
      </c>
      <c r="K90" s="12"/>
    </row>
    <row r="91" spans="1:11" s="14" customFormat="1" ht="38.25">
      <c r="A91" s="190" t="s">
        <v>296</v>
      </c>
      <c r="B91" s="25" t="s">
        <v>63</v>
      </c>
      <c r="C91" s="26" t="s">
        <v>46</v>
      </c>
      <c r="D91" s="27" t="s">
        <v>89</v>
      </c>
      <c r="E91" s="28" t="s">
        <v>203</v>
      </c>
      <c r="F91" s="29"/>
      <c r="G91" s="424"/>
      <c r="H91" s="223">
        <f t="shared" si="6"/>
        <v>32</v>
      </c>
      <c r="I91" s="399">
        <f t="shared" si="6"/>
        <v>30.5</v>
      </c>
      <c r="J91" s="405">
        <f t="shared" si="5"/>
        <v>95.3125</v>
      </c>
      <c r="K91" s="12"/>
    </row>
    <row r="92" spans="1:11" s="14" customFormat="1" ht="38.25">
      <c r="A92" s="190" t="s">
        <v>295</v>
      </c>
      <c r="B92" s="25" t="s">
        <v>63</v>
      </c>
      <c r="C92" s="26" t="s">
        <v>46</v>
      </c>
      <c r="D92" s="27" t="s">
        <v>89</v>
      </c>
      <c r="E92" s="28" t="s">
        <v>203</v>
      </c>
      <c r="F92" s="29" t="s">
        <v>297</v>
      </c>
      <c r="G92" s="424"/>
      <c r="H92" s="223">
        <f t="shared" si="6"/>
        <v>32</v>
      </c>
      <c r="I92" s="399">
        <f t="shared" si="6"/>
        <v>30.5</v>
      </c>
      <c r="J92" s="405">
        <f t="shared" si="5"/>
        <v>95.3125</v>
      </c>
      <c r="K92" s="12"/>
    </row>
    <row r="93" spans="1:11" s="14" customFormat="1" ht="12.75">
      <c r="A93" s="92" t="s">
        <v>100</v>
      </c>
      <c r="B93" s="25" t="s">
        <v>63</v>
      </c>
      <c r="C93" s="26" t="s">
        <v>46</v>
      </c>
      <c r="D93" s="27" t="s">
        <v>89</v>
      </c>
      <c r="E93" s="28" t="s">
        <v>203</v>
      </c>
      <c r="F93" s="29" t="s">
        <v>297</v>
      </c>
      <c r="G93" s="424" t="s">
        <v>87</v>
      </c>
      <c r="H93" s="223">
        <v>32</v>
      </c>
      <c r="I93" s="399">
        <v>30.5</v>
      </c>
      <c r="J93" s="405">
        <f t="shared" si="5"/>
        <v>95.3125</v>
      </c>
      <c r="K93" s="12"/>
    </row>
    <row r="94" spans="1:10" s="51" customFormat="1" ht="14.25">
      <c r="A94" s="159" t="s">
        <v>48</v>
      </c>
      <c r="B94" s="160" t="s">
        <v>65</v>
      </c>
      <c r="C94" s="160"/>
      <c r="D94" s="142"/>
      <c r="E94" s="143"/>
      <c r="F94" s="144"/>
      <c r="G94" s="160"/>
      <c r="H94" s="392">
        <f aca="true" t="shared" si="7" ref="H94:I97">H95</f>
        <v>184.7</v>
      </c>
      <c r="I94" s="409">
        <f t="shared" si="7"/>
        <v>86.5</v>
      </c>
      <c r="J94" s="410">
        <f t="shared" si="3"/>
        <v>46.832701678397406</v>
      </c>
    </row>
    <row r="95" spans="1:11" s="14" customFormat="1" ht="12.75">
      <c r="A95" s="102" t="s">
        <v>58</v>
      </c>
      <c r="B95" s="103" t="s">
        <v>65</v>
      </c>
      <c r="C95" s="104" t="s">
        <v>64</v>
      </c>
      <c r="D95" s="87"/>
      <c r="E95" s="88"/>
      <c r="F95" s="89"/>
      <c r="G95" s="90"/>
      <c r="H95" s="393">
        <f t="shared" si="7"/>
        <v>184.7</v>
      </c>
      <c r="I95" s="402">
        <f t="shared" si="7"/>
        <v>86.5</v>
      </c>
      <c r="J95" s="406">
        <f t="shared" si="3"/>
        <v>46.832701678397406</v>
      </c>
      <c r="K95" s="12"/>
    </row>
    <row r="96" spans="1:11" s="14" customFormat="1" ht="12.75">
      <c r="A96" s="76" t="s">
        <v>49</v>
      </c>
      <c r="B96" s="77" t="s">
        <v>65</v>
      </c>
      <c r="C96" s="78" t="s">
        <v>64</v>
      </c>
      <c r="D96" s="79" t="s">
        <v>89</v>
      </c>
      <c r="E96" s="80" t="s">
        <v>43</v>
      </c>
      <c r="F96" s="81" t="s">
        <v>191</v>
      </c>
      <c r="G96" s="82"/>
      <c r="H96" s="380">
        <f t="shared" si="7"/>
        <v>184.7</v>
      </c>
      <c r="I96" s="402">
        <f t="shared" si="7"/>
        <v>86.5</v>
      </c>
      <c r="J96" s="406">
        <f t="shared" si="3"/>
        <v>46.832701678397406</v>
      </c>
      <c r="K96" s="12"/>
    </row>
    <row r="97" spans="1:10" s="21" customFormat="1" ht="12.75">
      <c r="A97" s="109" t="s">
        <v>50</v>
      </c>
      <c r="B97" s="100" t="s">
        <v>65</v>
      </c>
      <c r="C97" s="100" t="s">
        <v>64</v>
      </c>
      <c r="D97" s="87" t="s">
        <v>89</v>
      </c>
      <c r="E97" s="88" t="s">
        <v>203</v>
      </c>
      <c r="F97" s="89" t="s">
        <v>191</v>
      </c>
      <c r="G97" s="108"/>
      <c r="H97" s="386">
        <f t="shared" si="7"/>
        <v>184.7</v>
      </c>
      <c r="I97" s="412">
        <f t="shared" si="7"/>
        <v>86.5</v>
      </c>
      <c r="J97" s="408">
        <f t="shared" si="3"/>
        <v>46.832701678397406</v>
      </c>
    </row>
    <row r="98" spans="1:11" s="14" customFormat="1" ht="38.25" customHeight="1">
      <c r="A98" s="109" t="s">
        <v>51</v>
      </c>
      <c r="B98" s="100" t="s">
        <v>65</v>
      </c>
      <c r="C98" s="100" t="s">
        <v>64</v>
      </c>
      <c r="D98" s="87" t="s">
        <v>89</v>
      </c>
      <c r="E98" s="88" t="s">
        <v>203</v>
      </c>
      <c r="F98" s="89" t="s">
        <v>218</v>
      </c>
      <c r="G98" s="108"/>
      <c r="H98" s="384">
        <f>H99+H100</f>
        <v>184.7</v>
      </c>
      <c r="I98" s="399">
        <f>I99+I100</f>
        <v>86.5</v>
      </c>
      <c r="J98" s="405">
        <f t="shared" si="3"/>
        <v>46.832701678397406</v>
      </c>
      <c r="K98" s="12"/>
    </row>
    <row r="99" spans="1:11" s="14" customFormat="1" ht="11.25" customHeight="1">
      <c r="A99" s="109" t="s">
        <v>96</v>
      </c>
      <c r="B99" s="100" t="s">
        <v>65</v>
      </c>
      <c r="C99" s="100" t="s">
        <v>64</v>
      </c>
      <c r="D99" s="87" t="s">
        <v>89</v>
      </c>
      <c r="E99" s="88" t="s">
        <v>203</v>
      </c>
      <c r="F99" s="89" t="s">
        <v>218</v>
      </c>
      <c r="G99" s="110" t="s">
        <v>95</v>
      </c>
      <c r="H99" s="384">
        <v>184.7</v>
      </c>
      <c r="I99" s="399">
        <v>86.5</v>
      </c>
      <c r="J99" s="405">
        <f t="shared" si="3"/>
        <v>46.832701678397406</v>
      </c>
      <c r="K99" s="12"/>
    </row>
    <row r="100" spans="1:11" s="14" customFormat="1" ht="0.75" customHeight="1" hidden="1">
      <c r="A100" s="92" t="s">
        <v>99</v>
      </c>
      <c r="B100" s="100" t="s">
        <v>65</v>
      </c>
      <c r="C100" s="100" t="s">
        <v>64</v>
      </c>
      <c r="D100" s="87" t="s">
        <v>89</v>
      </c>
      <c r="E100" s="88" t="s">
        <v>203</v>
      </c>
      <c r="F100" s="89" t="s">
        <v>218</v>
      </c>
      <c r="G100" s="110" t="s">
        <v>98</v>
      </c>
      <c r="H100" s="384"/>
      <c r="I100" s="399">
        <v>0</v>
      </c>
      <c r="J100" s="405" t="e">
        <f t="shared" si="3"/>
        <v>#DIV/0!</v>
      </c>
      <c r="K100" s="12"/>
    </row>
    <row r="101" spans="1:11" s="14" customFormat="1" ht="14.25">
      <c r="A101" s="161" t="s">
        <v>165</v>
      </c>
      <c r="B101" s="162" t="s">
        <v>64</v>
      </c>
      <c r="C101" s="162"/>
      <c r="D101" s="155"/>
      <c r="E101" s="156"/>
      <c r="F101" s="157"/>
      <c r="G101" s="162"/>
      <c r="H101" s="382">
        <f>H102+H108</f>
        <v>723.6</v>
      </c>
      <c r="I101" s="403">
        <f>I102</f>
        <v>0</v>
      </c>
      <c r="J101" s="407">
        <f>J102</f>
        <v>0</v>
      </c>
      <c r="K101" s="12"/>
    </row>
    <row r="102" spans="1:11" s="14" customFormat="1" ht="38.25">
      <c r="A102" s="146" t="s">
        <v>166</v>
      </c>
      <c r="B102" s="184" t="s">
        <v>64</v>
      </c>
      <c r="C102" s="184" t="s">
        <v>82</v>
      </c>
      <c r="D102" s="79" t="s">
        <v>64</v>
      </c>
      <c r="E102" s="80"/>
      <c r="F102" s="89"/>
      <c r="G102" s="100"/>
      <c r="H102" s="383">
        <f>H103</f>
        <v>360</v>
      </c>
      <c r="I102" s="399">
        <v>0</v>
      </c>
      <c r="J102" s="405">
        <v>0</v>
      </c>
      <c r="K102" s="12"/>
    </row>
    <row r="103" spans="1:11" s="14" customFormat="1" ht="38.25">
      <c r="A103" s="241" t="s">
        <v>167</v>
      </c>
      <c r="B103" s="184" t="s">
        <v>64</v>
      </c>
      <c r="C103" s="184" t="s">
        <v>82</v>
      </c>
      <c r="D103" s="79" t="s">
        <v>64</v>
      </c>
      <c r="E103" s="80" t="s">
        <v>184</v>
      </c>
      <c r="F103" s="81"/>
      <c r="G103" s="184"/>
      <c r="H103" s="383">
        <f>H104+H106</f>
        <v>360</v>
      </c>
      <c r="I103" s="399">
        <v>0</v>
      </c>
      <c r="J103" s="405">
        <v>0</v>
      </c>
      <c r="K103" s="12"/>
    </row>
    <row r="104" spans="1:11" s="14" customFormat="1" ht="25.5">
      <c r="A104" s="199" t="s">
        <v>168</v>
      </c>
      <c r="B104" s="100" t="s">
        <v>64</v>
      </c>
      <c r="C104" s="100" t="s">
        <v>82</v>
      </c>
      <c r="D104" s="87" t="s">
        <v>64</v>
      </c>
      <c r="E104" s="88" t="s">
        <v>184</v>
      </c>
      <c r="F104" s="89" t="s">
        <v>219</v>
      </c>
      <c r="G104" s="100"/>
      <c r="H104" s="384">
        <f>H105</f>
        <v>160</v>
      </c>
      <c r="I104" s="399">
        <v>0</v>
      </c>
      <c r="J104" s="405">
        <v>0</v>
      </c>
      <c r="K104" s="12"/>
    </row>
    <row r="105" spans="1:11" s="14" customFormat="1" ht="24">
      <c r="A105" s="92" t="s">
        <v>99</v>
      </c>
      <c r="B105" s="100" t="s">
        <v>64</v>
      </c>
      <c r="C105" s="100" t="s">
        <v>82</v>
      </c>
      <c r="D105" s="87" t="s">
        <v>64</v>
      </c>
      <c r="E105" s="88" t="s">
        <v>184</v>
      </c>
      <c r="F105" s="89" t="s">
        <v>219</v>
      </c>
      <c r="G105" s="100" t="s">
        <v>98</v>
      </c>
      <c r="H105" s="384">
        <v>160</v>
      </c>
      <c r="I105" s="399">
        <v>0</v>
      </c>
      <c r="J105" s="405">
        <v>0</v>
      </c>
      <c r="K105" s="12"/>
    </row>
    <row r="106" spans="1:11" s="14" customFormat="1" ht="12">
      <c r="A106" s="92" t="s">
        <v>273</v>
      </c>
      <c r="B106" s="100" t="s">
        <v>64</v>
      </c>
      <c r="C106" s="100" t="s">
        <v>82</v>
      </c>
      <c r="D106" s="87" t="s">
        <v>64</v>
      </c>
      <c r="E106" s="88" t="s">
        <v>184</v>
      </c>
      <c r="F106" s="89" t="s">
        <v>274</v>
      </c>
      <c r="G106" s="100"/>
      <c r="H106" s="384">
        <f>H107</f>
        <v>200</v>
      </c>
      <c r="I106" s="399"/>
      <c r="J106" s="405"/>
      <c r="K106" s="12"/>
    </row>
    <row r="107" spans="1:11" s="14" customFormat="1" ht="24">
      <c r="A107" s="92" t="s">
        <v>99</v>
      </c>
      <c r="B107" s="100" t="s">
        <v>64</v>
      </c>
      <c r="C107" s="100" t="s">
        <v>82</v>
      </c>
      <c r="D107" s="87" t="s">
        <v>64</v>
      </c>
      <c r="E107" s="88" t="s">
        <v>184</v>
      </c>
      <c r="F107" s="89" t="s">
        <v>274</v>
      </c>
      <c r="G107" s="100" t="s">
        <v>98</v>
      </c>
      <c r="H107" s="384">
        <v>200</v>
      </c>
      <c r="I107" s="399"/>
      <c r="J107" s="405"/>
      <c r="K107" s="12"/>
    </row>
    <row r="108" spans="1:11" s="14" customFormat="1" ht="38.25">
      <c r="A108" s="164" t="s">
        <v>169</v>
      </c>
      <c r="B108" s="184" t="s">
        <v>64</v>
      </c>
      <c r="C108" s="184" t="s">
        <v>81</v>
      </c>
      <c r="D108" s="79" t="s">
        <v>64</v>
      </c>
      <c r="E108" s="80" t="s">
        <v>88</v>
      </c>
      <c r="F108" s="81"/>
      <c r="G108" s="184"/>
      <c r="H108" s="383">
        <f>H109+H111+H115</f>
        <v>363.6</v>
      </c>
      <c r="I108" s="399">
        <v>0</v>
      </c>
      <c r="J108" s="405">
        <v>0</v>
      </c>
      <c r="K108" s="12"/>
    </row>
    <row r="109" spans="1:11" s="14" customFormat="1" ht="25.5">
      <c r="A109" s="150" t="s">
        <v>170</v>
      </c>
      <c r="B109" s="100" t="s">
        <v>64</v>
      </c>
      <c r="C109" s="100" t="s">
        <v>81</v>
      </c>
      <c r="D109" s="87" t="s">
        <v>64</v>
      </c>
      <c r="E109" s="88" t="s">
        <v>88</v>
      </c>
      <c r="F109" s="89" t="s">
        <v>220</v>
      </c>
      <c r="G109" s="100"/>
      <c r="H109" s="384">
        <f>H110</f>
        <v>330</v>
      </c>
      <c r="I109" s="399">
        <v>0</v>
      </c>
      <c r="J109" s="405">
        <v>0</v>
      </c>
      <c r="K109" s="12"/>
    </row>
    <row r="110" spans="1:11" s="14" customFormat="1" ht="24">
      <c r="A110" s="92" t="s">
        <v>99</v>
      </c>
      <c r="B110" s="100" t="s">
        <v>64</v>
      </c>
      <c r="C110" s="100" t="s">
        <v>81</v>
      </c>
      <c r="D110" s="87" t="s">
        <v>64</v>
      </c>
      <c r="E110" s="88" t="s">
        <v>88</v>
      </c>
      <c r="F110" s="89" t="s">
        <v>220</v>
      </c>
      <c r="G110" s="100" t="s">
        <v>98</v>
      </c>
      <c r="H110" s="384">
        <v>330</v>
      </c>
      <c r="I110" s="399">
        <v>0</v>
      </c>
      <c r="J110" s="405">
        <v>0</v>
      </c>
      <c r="K110" s="12"/>
    </row>
    <row r="111" spans="1:11" s="14" customFormat="1" ht="12.75">
      <c r="A111" s="150" t="s">
        <v>171</v>
      </c>
      <c r="B111" s="100" t="s">
        <v>64</v>
      </c>
      <c r="C111" s="100" t="s">
        <v>81</v>
      </c>
      <c r="D111" s="87" t="s">
        <v>64</v>
      </c>
      <c r="E111" s="88" t="s">
        <v>88</v>
      </c>
      <c r="F111" s="89" t="s">
        <v>221</v>
      </c>
      <c r="G111" s="100"/>
      <c r="H111" s="384">
        <f>H112</f>
        <v>20</v>
      </c>
      <c r="I111" s="399">
        <v>0</v>
      </c>
      <c r="J111" s="405">
        <v>0</v>
      </c>
      <c r="K111" s="12"/>
    </row>
    <row r="112" spans="1:11" s="14" customFormat="1" ht="24">
      <c r="A112" s="92" t="s">
        <v>99</v>
      </c>
      <c r="B112" s="100" t="s">
        <v>64</v>
      </c>
      <c r="C112" s="100" t="s">
        <v>81</v>
      </c>
      <c r="D112" s="87" t="s">
        <v>64</v>
      </c>
      <c r="E112" s="88" t="s">
        <v>88</v>
      </c>
      <c r="F112" s="89" t="s">
        <v>221</v>
      </c>
      <c r="G112" s="100" t="s">
        <v>98</v>
      </c>
      <c r="H112" s="384">
        <v>20</v>
      </c>
      <c r="I112" s="399">
        <v>0</v>
      </c>
      <c r="J112" s="405">
        <v>0</v>
      </c>
      <c r="K112" s="12"/>
    </row>
    <row r="113" spans="1:11" s="14" customFormat="1" ht="25.5">
      <c r="A113" s="146" t="s">
        <v>172</v>
      </c>
      <c r="B113" s="184" t="s">
        <v>64</v>
      </c>
      <c r="C113" s="184" t="s">
        <v>81</v>
      </c>
      <c r="D113" s="79" t="s">
        <v>64</v>
      </c>
      <c r="E113" s="80" t="s">
        <v>216</v>
      </c>
      <c r="F113" s="81"/>
      <c r="G113" s="184"/>
      <c r="H113" s="383">
        <f>H114</f>
        <v>13.6</v>
      </c>
      <c r="I113" s="399">
        <v>0</v>
      </c>
      <c r="J113" s="405">
        <v>0</v>
      </c>
      <c r="K113" s="12"/>
    </row>
    <row r="114" spans="1:11" s="14" customFormat="1" ht="25.5">
      <c r="A114" s="150" t="s">
        <v>173</v>
      </c>
      <c r="B114" s="100" t="s">
        <v>64</v>
      </c>
      <c r="C114" s="100" t="s">
        <v>81</v>
      </c>
      <c r="D114" s="87" t="s">
        <v>64</v>
      </c>
      <c r="E114" s="88" t="s">
        <v>216</v>
      </c>
      <c r="F114" s="89" t="s">
        <v>222</v>
      </c>
      <c r="G114" s="100"/>
      <c r="H114" s="384">
        <f>H115</f>
        <v>13.6</v>
      </c>
      <c r="I114" s="399">
        <v>0</v>
      </c>
      <c r="J114" s="405">
        <v>0</v>
      </c>
      <c r="K114" s="12"/>
    </row>
    <row r="115" spans="1:11" s="14" customFormat="1" ht="24">
      <c r="A115" s="92" t="s">
        <v>99</v>
      </c>
      <c r="B115" s="100" t="s">
        <v>64</v>
      </c>
      <c r="C115" s="100" t="s">
        <v>81</v>
      </c>
      <c r="D115" s="87" t="s">
        <v>64</v>
      </c>
      <c r="E115" s="88" t="s">
        <v>216</v>
      </c>
      <c r="F115" s="89" t="s">
        <v>222</v>
      </c>
      <c r="G115" s="100" t="s">
        <v>98</v>
      </c>
      <c r="H115" s="384">
        <v>13.6</v>
      </c>
      <c r="I115" s="399">
        <v>0</v>
      </c>
      <c r="J115" s="405">
        <v>0</v>
      </c>
      <c r="K115" s="12"/>
    </row>
    <row r="116" spans="1:10" s="51" customFormat="1" ht="14.25">
      <c r="A116" s="159" t="s">
        <v>127</v>
      </c>
      <c r="B116" s="160" t="s">
        <v>67</v>
      </c>
      <c r="C116" s="160"/>
      <c r="D116" s="142"/>
      <c r="E116" s="143"/>
      <c r="F116" s="144"/>
      <c r="G116" s="160"/>
      <c r="H116" s="392">
        <f>H117</f>
        <v>30</v>
      </c>
      <c r="I116" s="403">
        <v>0</v>
      </c>
      <c r="J116" s="407">
        <v>0</v>
      </c>
    </row>
    <row r="117" spans="1:11" s="14" customFormat="1" ht="12.75">
      <c r="A117" s="102" t="s">
        <v>223</v>
      </c>
      <c r="B117" s="103" t="s">
        <v>67</v>
      </c>
      <c r="C117" s="104">
        <v>12</v>
      </c>
      <c r="D117" s="87"/>
      <c r="E117" s="88"/>
      <c r="F117" s="89"/>
      <c r="G117" s="90"/>
      <c r="H117" s="393">
        <f>H118</f>
        <v>30</v>
      </c>
      <c r="I117" s="399">
        <v>0</v>
      </c>
      <c r="J117" s="405">
        <v>0</v>
      </c>
      <c r="K117" s="12"/>
    </row>
    <row r="118" spans="1:11" s="14" customFormat="1" ht="37.5" customHeight="1">
      <c r="A118" s="164" t="s">
        <v>174</v>
      </c>
      <c r="B118" s="184" t="s">
        <v>67</v>
      </c>
      <c r="C118" s="184" t="s">
        <v>175</v>
      </c>
      <c r="D118" s="79" t="s">
        <v>67</v>
      </c>
      <c r="E118" s="80"/>
      <c r="F118" s="89"/>
      <c r="G118" s="108"/>
      <c r="H118" s="383">
        <f>H119</f>
        <v>30</v>
      </c>
      <c r="I118" s="399">
        <v>0</v>
      </c>
      <c r="J118" s="405">
        <v>0</v>
      </c>
      <c r="K118" s="12"/>
    </row>
    <row r="119" spans="1:11" s="14" customFormat="1" ht="23.25" customHeight="1">
      <c r="A119" s="276" t="s">
        <v>0</v>
      </c>
      <c r="B119" s="184" t="s">
        <v>67</v>
      </c>
      <c r="C119" s="184" t="s">
        <v>175</v>
      </c>
      <c r="D119" s="79" t="s">
        <v>67</v>
      </c>
      <c r="E119" s="80" t="s">
        <v>184</v>
      </c>
      <c r="F119" s="81" t="s">
        <v>224</v>
      </c>
      <c r="G119" s="113"/>
      <c r="H119" s="383">
        <f>H120</f>
        <v>30</v>
      </c>
      <c r="I119" s="399">
        <v>0</v>
      </c>
      <c r="J119" s="405">
        <v>0</v>
      </c>
      <c r="K119" s="12"/>
    </row>
    <row r="120" spans="1:11" s="14" customFormat="1" ht="23.25" customHeight="1">
      <c r="A120" s="92" t="s">
        <v>99</v>
      </c>
      <c r="B120" s="100" t="s">
        <v>67</v>
      </c>
      <c r="C120" s="100" t="s">
        <v>175</v>
      </c>
      <c r="D120" s="87" t="s">
        <v>67</v>
      </c>
      <c r="E120" s="88" t="s">
        <v>184</v>
      </c>
      <c r="F120" s="89" t="s">
        <v>224</v>
      </c>
      <c r="G120" s="108">
        <v>240</v>
      </c>
      <c r="H120" s="384">
        <v>30</v>
      </c>
      <c r="I120" s="399">
        <v>0</v>
      </c>
      <c r="J120" s="405">
        <v>0</v>
      </c>
      <c r="K120" s="12"/>
    </row>
    <row r="121" spans="1:10" s="51" customFormat="1" ht="14.25">
      <c r="A121" s="159" t="s">
        <v>52</v>
      </c>
      <c r="B121" s="160" t="s">
        <v>68</v>
      </c>
      <c r="C121" s="160"/>
      <c r="D121" s="142"/>
      <c r="E121" s="143"/>
      <c r="F121" s="144"/>
      <c r="G121" s="160"/>
      <c r="H121" s="392">
        <f>H122+H130</f>
        <v>5075.8</v>
      </c>
      <c r="I121" s="409">
        <f>I122+I125+I130</f>
        <v>1200.7</v>
      </c>
      <c r="J121" s="410">
        <f>I121/H121*100</f>
        <v>23.655384372906735</v>
      </c>
    </row>
    <row r="122" spans="1:11" s="14" customFormat="1" ht="12.75">
      <c r="A122" s="102" t="s">
        <v>69</v>
      </c>
      <c r="B122" s="103" t="s">
        <v>68</v>
      </c>
      <c r="C122" s="104" t="s">
        <v>63</v>
      </c>
      <c r="D122" s="87"/>
      <c r="E122" s="88"/>
      <c r="F122" s="89"/>
      <c r="G122" s="90"/>
      <c r="H122" s="393">
        <f>H123</f>
        <v>45.1</v>
      </c>
      <c r="I122" s="399">
        <f>I123</f>
        <v>17.2</v>
      </c>
      <c r="J122" s="405">
        <f>I122/H122*100</f>
        <v>38.13747228381374</v>
      </c>
      <c r="K122" s="12"/>
    </row>
    <row r="123" spans="1:11" s="14" customFormat="1" ht="57" customHeight="1">
      <c r="A123" s="147" t="s">
        <v>176</v>
      </c>
      <c r="B123" s="85" t="s">
        <v>68</v>
      </c>
      <c r="C123" s="86" t="s">
        <v>63</v>
      </c>
      <c r="D123" s="87" t="s">
        <v>44</v>
      </c>
      <c r="E123" s="88" t="s">
        <v>225</v>
      </c>
      <c r="F123" s="89"/>
      <c r="G123" s="90"/>
      <c r="H123" s="394">
        <f>H124</f>
        <v>45.1</v>
      </c>
      <c r="I123" s="399">
        <f>I124</f>
        <v>17.2</v>
      </c>
      <c r="J123" s="405">
        <f>I123/H123*100</f>
        <v>38.13747228381374</v>
      </c>
      <c r="K123" s="12"/>
    </row>
    <row r="124" spans="1:11" s="14" customFormat="1" ht="24">
      <c r="A124" s="92" t="s">
        <v>99</v>
      </c>
      <c r="B124" s="85" t="s">
        <v>68</v>
      </c>
      <c r="C124" s="86" t="s">
        <v>63</v>
      </c>
      <c r="D124" s="87" t="s">
        <v>44</v>
      </c>
      <c r="E124" s="88" t="s">
        <v>225</v>
      </c>
      <c r="F124" s="89" t="s">
        <v>240</v>
      </c>
      <c r="G124" s="90" t="s">
        <v>98</v>
      </c>
      <c r="H124" s="394">
        <v>45.1</v>
      </c>
      <c r="I124" s="399">
        <v>17.2</v>
      </c>
      <c r="J124" s="405">
        <f>I124/H124*100</f>
        <v>38.13747228381374</v>
      </c>
      <c r="K124" s="12"/>
    </row>
    <row r="125" spans="1:11" s="14" customFormat="1" ht="12" hidden="1">
      <c r="A125" s="371" t="s">
        <v>262</v>
      </c>
      <c r="B125" s="77" t="s">
        <v>68</v>
      </c>
      <c r="C125" s="78" t="s">
        <v>65</v>
      </c>
      <c r="D125" s="79"/>
      <c r="E125" s="80"/>
      <c r="F125" s="81"/>
      <c r="G125" s="83"/>
      <c r="H125" s="393"/>
      <c r="I125" s="404"/>
      <c r="J125" s="408"/>
      <c r="K125" s="12"/>
    </row>
    <row r="126" spans="1:11" s="14" customFormat="1" ht="12.75" hidden="1">
      <c r="A126" s="41" t="s">
        <v>84</v>
      </c>
      <c r="B126" s="77" t="s">
        <v>68</v>
      </c>
      <c r="C126" s="78" t="s">
        <v>65</v>
      </c>
      <c r="D126" s="79" t="s">
        <v>89</v>
      </c>
      <c r="E126" s="80"/>
      <c r="F126" s="81"/>
      <c r="G126" s="83"/>
      <c r="H126" s="393"/>
      <c r="I126" s="404"/>
      <c r="J126" s="408"/>
      <c r="K126" s="12"/>
    </row>
    <row r="127" spans="1:11" s="14" customFormat="1" ht="24" hidden="1">
      <c r="A127" s="372" t="s">
        <v>263</v>
      </c>
      <c r="B127" s="77" t="s">
        <v>68</v>
      </c>
      <c r="C127" s="78" t="s">
        <v>65</v>
      </c>
      <c r="D127" s="79" t="s">
        <v>89</v>
      </c>
      <c r="E127" s="80" t="s">
        <v>203</v>
      </c>
      <c r="F127" s="81"/>
      <c r="G127" s="83"/>
      <c r="H127" s="393"/>
      <c r="I127" s="404"/>
      <c r="J127" s="408"/>
      <c r="K127" s="12"/>
    </row>
    <row r="128" spans="1:11" s="14" customFormat="1" ht="51" hidden="1">
      <c r="A128" s="373" t="s">
        <v>264</v>
      </c>
      <c r="B128" s="85" t="s">
        <v>68</v>
      </c>
      <c r="C128" s="86" t="s">
        <v>65</v>
      </c>
      <c r="D128" s="87" t="s">
        <v>89</v>
      </c>
      <c r="E128" s="88" t="s">
        <v>203</v>
      </c>
      <c r="F128" s="89" t="s">
        <v>265</v>
      </c>
      <c r="G128" s="90"/>
      <c r="H128" s="394"/>
      <c r="I128" s="399"/>
      <c r="J128" s="405"/>
      <c r="K128" s="12"/>
    </row>
    <row r="129" spans="1:11" s="14" customFormat="1" ht="12" hidden="1">
      <c r="A129" s="374" t="s">
        <v>266</v>
      </c>
      <c r="B129" s="85" t="s">
        <v>68</v>
      </c>
      <c r="C129" s="86" t="s">
        <v>65</v>
      </c>
      <c r="D129" s="87" t="s">
        <v>89</v>
      </c>
      <c r="E129" s="88" t="s">
        <v>203</v>
      </c>
      <c r="F129" s="89" t="s">
        <v>265</v>
      </c>
      <c r="G129" s="90" t="s">
        <v>98</v>
      </c>
      <c r="H129" s="394"/>
      <c r="I129" s="399"/>
      <c r="J129" s="405"/>
      <c r="K129" s="12"/>
    </row>
    <row r="130" spans="1:11" s="14" customFormat="1" ht="12.75">
      <c r="A130" s="102" t="s">
        <v>59</v>
      </c>
      <c r="B130" s="103" t="s">
        <v>68</v>
      </c>
      <c r="C130" s="104" t="s">
        <v>64</v>
      </c>
      <c r="D130" s="87"/>
      <c r="E130" s="88"/>
      <c r="F130" s="89"/>
      <c r="G130" s="90"/>
      <c r="H130" s="393">
        <f>H131</f>
        <v>5030.7</v>
      </c>
      <c r="I130" s="402">
        <f>I131</f>
        <v>1183.5</v>
      </c>
      <c r="J130" s="406">
        <f aca="true" t="shared" si="8" ref="J130:J136">I130/H130*100</f>
        <v>23.5255531039418</v>
      </c>
      <c r="K130" s="12"/>
    </row>
    <row r="131" spans="1:11" s="14" customFormat="1" ht="24.75" customHeight="1">
      <c r="A131" s="76" t="s">
        <v>133</v>
      </c>
      <c r="B131" s="77" t="s">
        <v>68</v>
      </c>
      <c r="C131" s="78" t="s">
        <v>64</v>
      </c>
      <c r="D131" s="79" t="s">
        <v>68</v>
      </c>
      <c r="E131" s="80"/>
      <c r="F131" s="81"/>
      <c r="G131" s="82"/>
      <c r="H131" s="380">
        <f>H132+H139+H144</f>
        <v>5030.7</v>
      </c>
      <c r="I131" s="402">
        <f>I132+I139+I144</f>
        <v>1183.5</v>
      </c>
      <c r="J131" s="406">
        <f t="shared" si="8"/>
        <v>23.5255531039418</v>
      </c>
      <c r="K131" s="12"/>
    </row>
    <row r="132" spans="1:10" ht="27" customHeight="1">
      <c r="A132" s="112" t="s">
        <v>134</v>
      </c>
      <c r="B132" s="94" t="s">
        <v>68</v>
      </c>
      <c r="C132" s="94" t="s">
        <v>64</v>
      </c>
      <c r="D132" s="79" t="s">
        <v>68</v>
      </c>
      <c r="E132" s="80" t="s">
        <v>184</v>
      </c>
      <c r="F132" s="81" t="s">
        <v>191</v>
      </c>
      <c r="G132" s="113"/>
      <c r="H132" s="383">
        <f>H133+H135+H137</f>
        <v>1400</v>
      </c>
      <c r="I132" s="402">
        <f>I133+I135</f>
        <v>206.39999999999998</v>
      </c>
      <c r="J132" s="406">
        <f t="shared" si="8"/>
        <v>14.74285714285714</v>
      </c>
    </row>
    <row r="133" spans="1:10" ht="35.25" customHeight="1">
      <c r="A133" s="114" t="s">
        <v>135</v>
      </c>
      <c r="B133" s="98" t="s">
        <v>68</v>
      </c>
      <c r="C133" s="98" t="s">
        <v>64</v>
      </c>
      <c r="D133" s="87" t="s">
        <v>68</v>
      </c>
      <c r="E133" s="88" t="s">
        <v>184</v>
      </c>
      <c r="F133" s="89" t="s">
        <v>227</v>
      </c>
      <c r="G133" s="108"/>
      <c r="H133" s="384">
        <f>H134</f>
        <v>700</v>
      </c>
      <c r="I133" s="399">
        <f>I134</f>
        <v>145.2</v>
      </c>
      <c r="J133" s="405">
        <f t="shared" si="8"/>
        <v>20.74285714285714</v>
      </c>
    </row>
    <row r="134" spans="1:10" ht="24">
      <c r="A134" s="92" t="s">
        <v>99</v>
      </c>
      <c r="B134" s="98" t="s">
        <v>68</v>
      </c>
      <c r="C134" s="98" t="s">
        <v>64</v>
      </c>
      <c r="D134" s="87" t="s">
        <v>68</v>
      </c>
      <c r="E134" s="88" t="s">
        <v>184</v>
      </c>
      <c r="F134" s="89" t="s">
        <v>227</v>
      </c>
      <c r="G134" s="108">
        <v>240</v>
      </c>
      <c r="H134" s="384">
        <v>700</v>
      </c>
      <c r="I134" s="399">
        <v>145.2</v>
      </c>
      <c r="J134" s="405">
        <f t="shared" si="8"/>
        <v>20.74285714285714</v>
      </c>
    </row>
    <row r="135" spans="1:10" ht="23.25" customHeight="1">
      <c r="A135" s="114" t="s">
        <v>136</v>
      </c>
      <c r="B135" s="98" t="s">
        <v>68</v>
      </c>
      <c r="C135" s="98" t="s">
        <v>64</v>
      </c>
      <c r="D135" s="87" t="s">
        <v>68</v>
      </c>
      <c r="E135" s="88" t="s">
        <v>184</v>
      </c>
      <c r="F135" s="89" t="s">
        <v>228</v>
      </c>
      <c r="G135" s="108"/>
      <c r="H135" s="384">
        <f>H136</f>
        <v>300</v>
      </c>
      <c r="I135" s="399">
        <f>I136</f>
        <v>61.2</v>
      </c>
      <c r="J135" s="405">
        <f t="shared" si="8"/>
        <v>20.400000000000002</v>
      </c>
    </row>
    <row r="136" spans="1:10" ht="26.25" customHeight="1">
      <c r="A136" s="92" t="s">
        <v>99</v>
      </c>
      <c r="B136" s="98" t="s">
        <v>68</v>
      </c>
      <c r="C136" s="98" t="s">
        <v>64</v>
      </c>
      <c r="D136" s="87" t="s">
        <v>68</v>
      </c>
      <c r="E136" s="88" t="s">
        <v>184</v>
      </c>
      <c r="F136" s="89" t="s">
        <v>228</v>
      </c>
      <c r="G136" s="108">
        <v>240</v>
      </c>
      <c r="H136" s="384">
        <v>300</v>
      </c>
      <c r="I136" s="399">
        <v>61.2</v>
      </c>
      <c r="J136" s="405">
        <f t="shared" si="8"/>
        <v>20.400000000000002</v>
      </c>
    </row>
    <row r="137" spans="1:10" ht="26.25" customHeight="1">
      <c r="A137" s="92" t="s">
        <v>298</v>
      </c>
      <c r="B137" s="98" t="s">
        <v>68</v>
      </c>
      <c r="C137" s="98" t="s">
        <v>64</v>
      </c>
      <c r="D137" s="87" t="s">
        <v>152</v>
      </c>
      <c r="E137" s="88" t="s">
        <v>184</v>
      </c>
      <c r="F137" s="89" t="s">
        <v>228</v>
      </c>
      <c r="G137" s="108"/>
      <c r="H137" s="214">
        <f>H138</f>
        <v>400</v>
      </c>
      <c r="I137" s="399"/>
      <c r="J137" s="405"/>
    </row>
    <row r="138" spans="1:10" ht="26.25" customHeight="1">
      <c r="A138" s="92" t="s">
        <v>99</v>
      </c>
      <c r="B138" s="98" t="s">
        <v>68</v>
      </c>
      <c r="C138" s="98" t="s">
        <v>64</v>
      </c>
      <c r="D138" s="87" t="s">
        <v>68</v>
      </c>
      <c r="E138" s="88" t="s">
        <v>184</v>
      </c>
      <c r="F138" s="89" t="s">
        <v>299</v>
      </c>
      <c r="G138" s="108">
        <v>240</v>
      </c>
      <c r="H138" s="214">
        <v>400</v>
      </c>
      <c r="I138" s="399"/>
      <c r="J138" s="405"/>
    </row>
    <row r="139" spans="1:10" ht="27">
      <c r="A139" s="115" t="s">
        <v>137</v>
      </c>
      <c r="B139" s="94" t="s">
        <v>68</v>
      </c>
      <c r="C139" s="94" t="s">
        <v>64</v>
      </c>
      <c r="D139" s="79" t="s">
        <v>68</v>
      </c>
      <c r="E139" s="80" t="s">
        <v>88</v>
      </c>
      <c r="F139" s="81"/>
      <c r="G139" s="113"/>
      <c r="H139" s="383">
        <f>H141+H142</f>
        <v>1537.2</v>
      </c>
      <c r="I139" s="402">
        <f>I140+I142</f>
        <v>781.4</v>
      </c>
      <c r="J139" s="406">
        <f aca="true" t="shared" si="9" ref="J139:J148">I139/H139*100</f>
        <v>50.83268279989591</v>
      </c>
    </row>
    <row r="140" spans="1:10" ht="33.75">
      <c r="A140" s="116" t="s">
        <v>138</v>
      </c>
      <c r="B140" s="98" t="s">
        <v>68</v>
      </c>
      <c r="C140" s="98" t="s">
        <v>64</v>
      </c>
      <c r="D140" s="87" t="s">
        <v>68</v>
      </c>
      <c r="E140" s="88" t="s">
        <v>88</v>
      </c>
      <c r="F140" s="89" t="s">
        <v>229</v>
      </c>
      <c r="G140" s="108"/>
      <c r="H140" s="384">
        <f>H141</f>
        <v>937.2</v>
      </c>
      <c r="I140" s="399">
        <f>I141</f>
        <v>644.8</v>
      </c>
      <c r="J140" s="405">
        <f t="shared" si="9"/>
        <v>68.80068288518993</v>
      </c>
    </row>
    <row r="141" spans="1:10" ht="24">
      <c r="A141" s="92" t="s">
        <v>99</v>
      </c>
      <c r="B141" s="98" t="s">
        <v>68</v>
      </c>
      <c r="C141" s="98" t="s">
        <v>64</v>
      </c>
      <c r="D141" s="87" t="s">
        <v>68</v>
      </c>
      <c r="E141" s="88" t="s">
        <v>88</v>
      </c>
      <c r="F141" s="89" t="s">
        <v>229</v>
      </c>
      <c r="G141" s="108">
        <v>240</v>
      </c>
      <c r="H141" s="384">
        <v>937.2</v>
      </c>
      <c r="I141" s="399">
        <v>644.8</v>
      </c>
      <c r="J141" s="405">
        <f t="shared" si="9"/>
        <v>68.80068288518993</v>
      </c>
    </row>
    <row r="142" spans="1:10" ht="33.75" customHeight="1">
      <c r="A142" s="116" t="s">
        <v>139</v>
      </c>
      <c r="B142" s="85" t="s">
        <v>68</v>
      </c>
      <c r="C142" s="86" t="s">
        <v>64</v>
      </c>
      <c r="D142" s="87" t="s">
        <v>68</v>
      </c>
      <c r="E142" s="88" t="s">
        <v>88</v>
      </c>
      <c r="F142" s="89" t="s">
        <v>230</v>
      </c>
      <c r="G142" s="117"/>
      <c r="H142" s="384">
        <f>H143</f>
        <v>600</v>
      </c>
      <c r="I142" s="399">
        <f>I143</f>
        <v>136.6</v>
      </c>
      <c r="J142" s="405">
        <f t="shared" si="9"/>
        <v>22.766666666666666</v>
      </c>
    </row>
    <row r="143" spans="1:10" ht="22.5" customHeight="1">
      <c r="A143" s="92" t="s">
        <v>99</v>
      </c>
      <c r="B143" s="85" t="s">
        <v>68</v>
      </c>
      <c r="C143" s="86" t="s">
        <v>64</v>
      </c>
      <c r="D143" s="87" t="s">
        <v>68</v>
      </c>
      <c r="E143" s="88" t="s">
        <v>88</v>
      </c>
      <c r="F143" s="89" t="s">
        <v>230</v>
      </c>
      <c r="G143" s="117">
        <v>240</v>
      </c>
      <c r="H143" s="384">
        <v>600</v>
      </c>
      <c r="I143" s="399">
        <v>136.6</v>
      </c>
      <c r="J143" s="405">
        <f t="shared" si="9"/>
        <v>22.766666666666666</v>
      </c>
    </row>
    <row r="144" spans="1:10" ht="27.75" customHeight="1">
      <c r="A144" s="118" t="s">
        <v>140</v>
      </c>
      <c r="B144" s="77" t="s">
        <v>68</v>
      </c>
      <c r="C144" s="78" t="s">
        <v>64</v>
      </c>
      <c r="D144" s="79" t="s">
        <v>68</v>
      </c>
      <c r="E144" s="80" t="s">
        <v>216</v>
      </c>
      <c r="F144" s="81"/>
      <c r="G144" s="242"/>
      <c r="H144" s="383">
        <f>H145+H147+H149+H153+H151</f>
        <v>2093.5</v>
      </c>
      <c r="I144" s="399">
        <f>I145+I147+I149+I153+I151</f>
        <v>195.7</v>
      </c>
      <c r="J144" s="405">
        <f t="shared" si="9"/>
        <v>9.347981848578934</v>
      </c>
    </row>
    <row r="145" spans="1:10" ht="27.75" customHeight="1">
      <c r="A145" s="119" t="s">
        <v>141</v>
      </c>
      <c r="B145" s="85" t="s">
        <v>68</v>
      </c>
      <c r="C145" s="86" t="s">
        <v>64</v>
      </c>
      <c r="D145" s="87" t="s">
        <v>68</v>
      </c>
      <c r="E145" s="88" t="s">
        <v>216</v>
      </c>
      <c r="F145" s="89" t="s">
        <v>231</v>
      </c>
      <c r="G145" s="117"/>
      <c r="H145" s="384">
        <f>H146</f>
        <v>250</v>
      </c>
      <c r="I145" s="399">
        <f>I146</f>
        <v>43.9</v>
      </c>
      <c r="J145" s="405">
        <f t="shared" si="9"/>
        <v>17.560000000000002</v>
      </c>
    </row>
    <row r="146" spans="1:10" ht="30" customHeight="1">
      <c r="A146" s="165" t="s">
        <v>99</v>
      </c>
      <c r="B146" s="85" t="s">
        <v>68</v>
      </c>
      <c r="C146" s="86" t="s">
        <v>64</v>
      </c>
      <c r="D146" s="87" t="s">
        <v>68</v>
      </c>
      <c r="E146" s="88" t="s">
        <v>216</v>
      </c>
      <c r="F146" s="89" t="s">
        <v>231</v>
      </c>
      <c r="G146" s="117">
        <v>240</v>
      </c>
      <c r="H146" s="384">
        <v>250</v>
      </c>
      <c r="I146" s="399">
        <v>43.9</v>
      </c>
      <c r="J146" s="405">
        <f t="shared" si="9"/>
        <v>17.560000000000002</v>
      </c>
    </row>
    <row r="147" spans="1:10" ht="22.5">
      <c r="A147" s="119" t="s">
        <v>142</v>
      </c>
      <c r="B147" s="85" t="s">
        <v>68</v>
      </c>
      <c r="C147" s="86" t="s">
        <v>64</v>
      </c>
      <c r="D147" s="87" t="s">
        <v>68</v>
      </c>
      <c r="E147" s="88" t="s">
        <v>216</v>
      </c>
      <c r="F147" s="89" t="s">
        <v>232</v>
      </c>
      <c r="G147" s="96"/>
      <c r="H147" s="384">
        <f>H148</f>
        <v>900</v>
      </c>
      <c r="I147" s="399">
        <f>I148</f>
        <v>144.2</v>
      </c>
      <c r="J147" s="405">
        <f t="shared" si="9"/>
        <v>16.022222222222222</v>
      </c>
    </row>
    <row r="148" spans="1:10" ht="24">
      <c r="A148" s="165" t="s">
        <v>99</v>
      </c>
      <c r="B148" s="85" t="s">
        <v>68</v>
      </c>
      <c r="C148" s="86" t="s">
        <v>64</v>
      </c>
      <c r="D148" s="87" t="s">
        <v>68</v>
      </c>
      <c r="E148" s="88" t="s">
        <v>216</v>
      </c>
      <c r="F148" s="89" t="s">
        <v>232</v>
      </c>
      <c r="G148" s="96" t="s">
        <v>98</v>
      </c>
      <c r="H148" s="384">
        <v>900</v>
      </c>
      <c r="I148" s="399">
        <v>144.2</v>
      </c>
      <c r="J148" s="405">
        <f t="shared" si="9"/>
        <v>16.022222222222222</v>
      </c>
    </row>
    <row r="149" spans="1:10" ht="22.5">
      <c r="A149" s="119" t="s">
        <v>143</v>
      </c>
      <c r="B149" s="85" t="s">
        <v>68</v>
      </c>
      <c r="C149" s="86" t="s">
        <v>64</v>
      </c>
      <c r="D149" s="87" t="s">
        <v>68</v>
      </c>
      <c r="E149" s="88" t="s">
        <v>216</v>
      </c>
      <c r="F149" s="89" t="s">
        <v>275</v>
      </c>
      <c r="G149" s="96"/>
      <c r="H149" s="384">
        <f>H150</f>
        <v>530</v>
      </c>
      <c r="I149" s="399">
        <v>0</v>
      </c>
      <c r="J149" s="405">
        <v>0</v>
      </c>
    </row>
    <row r="150" spans="1:10" ht="24">
      <c r="A150" s="165" t="s">
        <v>99</v>
      </c>
      <c r="B150" s="85" t="s">
        <v>68</v>
      </c>
      <c r="C150" s="86" t="s">
        <v>64</v>
      </c>
      <c r="D150" s="87" t="s">
        <v>68</v>
      </c>
      <c r="E150" s="88" t="s">
        <v>216</v>
      </c>
      <c r="F150" s="89" t="s">
        <v>275</v>
      </c>
      <c r="G150" s="96" t="s">
        <v>98</v>
      </c>
      <c r="H150" s="384">
        <v>530</v>
      </c>
      <c r="I150" s="399">
        <v>0</v>
      </c>
      <c r="J150" s="405">
        <v>0</v>
      </c>
    </row>
    <row r="151" spans="1:10" ht="48">
      <c r="A151" s="165" t="s">
        <v>300</v>
      </c>
      <c r="B151" s="85" t="s">
        <v>68</v>
      </c>
      <c r="C151" s="86" t="s">
        <v>64</v>
      </c>
      <c r="D151" s="87" t="s">
        <v>68</v>
      </c>
      <c r="E151" s="88" t="s">
        <v>216</v>
      </c>
      <c r="F151" s="89" t="s">
        <v>301</v>
      </c>
      <c r="G151" s="96"/>
      <c r="H151" s="214">
        <v>200</v>
      </c>
      <c r="I151" s="399">
        <f>I152</f>
        <v>7.6</v>
      </c>
      <c r="J151" s="405">
        <f>I151/H151*100</f>
        <v>3.8</v>
      </c>
    </row>
    <row r="152" spans="1:10" ht="24">
      <c r="A152" s="165" t="s">
        <v>99</v>
      </c>
      <c r="B152" s="85" t="s">
        <v>68</v>
      </c>
      <c r="C152" s="86" t="s">
        <v>64</v>
      </c>
      <c r="D152" s="87" t="s">
        <v>68</v>
      </c>
      <c r="E152" s="88" t="s">
        <v>216</v>
      </c>
      <c r="F152" s="89" t="s">
        <v>301</v>
      </c>
      <c r="G152" s="96" t="s">
        <v>98</v>
      </c>
      <c r="H152" s="214">
        <v>200</v>
      </c>
      <c r="I152" s="399">
        <v>7.6</v>
      </c>
      <c r="J152" s="405">
        <f>I152/H152*100</f>
        <v>3.8</v>
      </c>
    </row>
    <row r="153" spans="1:10" ht="24">
      <c r="A153" s="92" t="s">
        <v>177</v>
      </c>
      <c r="B153" s="85" t="s">
        <v>68</v>
      </c>
      <c r="C153" s="86" t="s">
        <v>64</v>
      </c>
      <c r="D153" s="87" t="s">
        <v>68</v>
      </c>
      <c r="E153" s="88" t="s">
        <v>216</v>
      </c>
      <c r="F153" s="89" t="s">
        <v>234</v>
      </c>
      <c r="G153" s="96"/>
      <c r="H153" s="384">
        <f>H154</f>
        <v>213.5</v>
      </c>
      <c r="I153" s="399">
        <v>0</v>
      </c>
      <c r="J153" s="405">
        <v>0</v>
      </c>
    </row>
    <row r="154" spans="1:10" ht="38.25">
      <c r="A154" s="202" t="s">
        <v>178</v>
      </c>
      <c r="B154" s="85" t="s">
        <v>68</v>
      </c>
      <c r="C154" s="86" t="s">
        <v>64</v>
      </c>
      <c r="D154" s="87" t="s">
        <v>68</v>
      </c>
      <c r="E154" s="88" t="s">
        <v>216</v>
      </c>
      <c r="F154" s="89" t="s">
        <v>234</v>
      </c>
      <c r="G154" s="96" t="s">
        <v>98</v>
      </c>
      <c r="H154" s="384">
        <v>213.5</v>
      </c>
      <c r="I154" s="399">
        <v>0</v>
      </c>
      <c r="J154" s="405">
        <v>0</v>
      </c>
    </row>
    <row r="155" spans="1:10" ht="14.25">
      <c r="A155" s="133" t="s">
        <v>53</v>
      </c>
      <c r="B155" s="133" t="s">
        <v>70</v>
      </c>
      <c r="C155" s="134"/>
      <c r="D155" s="135"/>
      <c r="E155" s="136"/>
      <c r="F155" s="144"/>
      <c r="G155" s="136"/>
      <c r="H155" s="392">
        <f aca="true" t="shared" si="10" ref="H155:J157">H156</f>
        <v>30</v>
      </c>
      <c r="I155" s="409">
        <f t="shared" si="10"/>
        <v>8.2</v>
      </c>
      <c r="J155" s="410">
        <f t="shared" si="10"/>
        <v>27.333333333333332</v>
      </c>
    </row>
    <row r="156" spans="1:10" ht="12">
      <c r="A156" s="103" t="s">
        <v>85</v>
      </c>
      <c r="B156" s="103" t="s">
        <v>70</v>
      </c>
      <c r="C156" s="104" t="s">
        <v>68</v>
      </c>
      <c r="D156" s="120"/>
      <c r="E156" s="96"/>
      <c r="F156" s="89"/>
      <c r="G156" s="96"/>
      <c r="H156" s="383">
        <f t="shared" si="10"/>
        <v>30</v>
      </c>
      <c r="I156" s="402">
        <f t="shared" si="10"/>
        <v>8.2</v>
      </c>
      <c r="J156" s="406">
        <f t="shared" si="10"/>
        <v>27.333333333333332</v>
      </c>
    </row>
    <row r="157" spans="1:10" ht="12.75">
      <c r="A157" s="76" t="s">
        <v>42</v>
      </c>
      <c r="B157" s="94" t="s">
        <v>70</v>
      </c>
      <c r="C157" s="94" t="s">
        <v>68</v>
      </c>
      <c r="D157" s="79" t="s">
        <v>152</v>
      </c>
      <c r="E157" s="80"/>
      <c r="F157" s="81"/>
      <c r="G157" s="122"/>
      <c r="H157" s="383">
        <f t="shared" si="10"/>
        <v>30</v>
      </c>
      <c r="I157" s="402">
        <f t="shared" si="10"/>
        <v>8.2</v>
      </c>
      <c r="J157" s="406">
        <f t="shared" si="10"/>
        <v>27.333333333333332</v>
      </c>
    </row>
    <row r="158" spans="1:10" ht="38.25">
      <c r="A158" s="76" t="s">
        <v>144</v>
      </c>
      <c r="B158" s="94" t="s">
        <v>70</v>
      </c>
      <c r="C158" s="94" t="s">
        <v>68</v>
      </c>
      <c r="D158" s="79" t="s">
        <v>152</v>
      </c>
      <c r="E158" s="80"/>
      <c r="F158" s="81"/>
      <c r="G158" s="122"/>
      <c r="H158" s="383">
        <f>H161</f>
        <v>30</v>
      </c>
      <c r="I158" s="402">
        <f aca="true" t="shared" si="11" ref="I158:J160">I159</f>
        <v>8.2</v>
      </c>
      <c r="J158" s="406">
        <f t="shared" si="11"/>
        <v>27.333333333333332</v>
      </c>
    </row>
    <row r="159" spans="1:10" ht="38.25">
      <c r="A159" s="151" t="s">
        <v>2</v>
      </c>
      <c r="B159" s="94" t="s">
        <v>70</v>
      </c>
      <c r="C159" s="94" t="s">
        <v>68</v>
      </c>
      <c r="D159" s="79" t="s">
        <v>152</v>
      </c>
      <c r="E159" s="80" t="s">
        <v>184</v>
      </c>
      <c r="F159" s="81"/>
      <c r="G159" s="122"/>
      <c r="H159" s="383">
        <f>H160</f>
        <v>30</v>
      </c>
      <c r="I159" s="402">
        <f t="shared" si="11"/>
        <v>8.2</v>
      </c>
      <c r="J159" s="406">
        <f t="shared" si="11"/>
        <v>27.333333333333332</v>
      </c>
    </row>
    <row r="160" spans="1:10" ht="12">
      <c r="A160" s="170" t="s">
        <v>179</v>
      </c>
      <c r="B160" s="98" t="s">
        <v>70</v>
      </c>
      <c r="C160" s="98" t="s">
        <v>68</v>
      </c>
      <c r="D160" s="87" t="s">
        <v>152</v>
      </c>
      <c r="E160" s="88" t="s">
        <v>184</v>
      </c>
      <c r="F160" s="89" t="s">
        <v>208</v>
      </c>
      <c r="G160" s="123"/>
      <c r="H160" s="384">
        <f>H161</f>
        <v>30</v>
      </c>
      <c r="I160" s="399">
        <f t="shared" si="11"/>
        <v>8.2</v>
      </c>
      <c r="J160" s="405">
        <f t="shared" si="11"/>
        <v>27.333333333333332</v>
      </c>
    </row>
    <row r="161" spans="1:10" ht="24">
      <c r="A161" s="92" t="s">
        <v>99</v>
      </c>
      <c r="B161" s="98" t="s">
        <v>70</v>
      </c>
      <c r="C161" s="98" t="s">
        <v>68</v>
      </c>
      <c r="D161" s="87" t="s">
        <v>152</v>
      </c>
      <c r="E161" s="88" t="s">
        <v>184</v>
      </c>
      <c r="F161" s="89" t="s">
        <v>208</v>
      </c>
      <c r="G161" s="108">
        <v>240</v>
      </c>
      <c r="H161" s="384">
        <v>30</v>
      </c>
      <c r="I161" s="399">
        <v>8.2</v>
      </c>
      <c r="J161" s="405">
        <f>I161/H161*100</f>
        <v>27.333333333333332</v>
      </c>
    </row>
    <row r="162" spans="1:10" ht="14.25">
      <c r="A162" s="133" t="s">
        <v>54</v>
      </c>
      <c r="B162" s="133" t="s">
        <v>71</v>
      </c>
      <c r="C162" s="134"/>
      <c r="D162" s="135"/>
      <c r="E162" s="136"/>
      <c r="F162" s="144"/>
      <c r="G162" s="136"/>
      <c r="H162" s="392">
        <f>H163+H181</f>
        <v>3987.1</v>
      </c>
      <c r="I162" s="409">
        <f>I163+I181</f>
        <v>1561.4999999999998</v>
      </c>
      <c r="J162" s="410">
        <f aca="true" t="shared" si="12" ref="J162:J168">I162/H162*100</f>
        <v>39.163803265531335</v>
      </c>
    </row>
    <row r="163" spans="1:10" ht="12">
      <c r="A163" s="103" t="s">
        <v>72</v>
      </c>
      <c r="B163" s="103" t="s">
        <v>71</v>
      </c>
      <c r="C163" s="104" t="s">
        <v>63</v>
      </c>
      <c r="D163" s="120"/>
      <c r="E163" s="96"/>
      <c r="F163" s="89"/>
      <c r="G163" s="96"/>
      <c r="H163" s="383">
        <f>H164</f>
        <v>3927.1</v>
      </c>
      <c r="I163" s="402">
        <f>I164</f>
        <v>1504.7999999999997</v>
      </c>
      <c r="J163" s="406">
        <f t="shared" si="12"/>
        <v>38.31835196455399</v>
      </c>
    </row>
    <row r="164" spans="1:11" s="14" customFormat="1" ht="26.25" customHeight="1">
      <c r="A164" s="146" t="s">
        <v>180</v>
      </c>
      <c r="B164" s="77" t="s">
        <v>71</v>
      </c>
      <c r="C164" s="78" t="s">
        <v>63</v>
      </c>
      <c r="D164" s="79" t="s">
        <v>70</v>
      </c>
      <c r="E164" s="80"/>
      <c r="F164" s="81"/>
      <c r="G164" s="82"/>
      <c r="H164" s="380">
        <f>H165+H178</f>
        <v>3927.1</v>
      </c>
      <c r="I164" s="402">
        <f>I165+I178</f>
        <v>1504.7999999999997</v>
      </c>
      <c r="J164" s="406">
        <f t="shared" si="12"/>
        <v>38.31835196455399</v>
      </c>
      <c r="K164" s="12"/>
    </row>
    <row r="165" spans="1:10" ht="28.5" customHeight="1">
      <c r="A165" s="171" t="s">
        <v>181</v>
      </c>
      <c r="B165" s="94" t="s">
        <v>71</v>
      </c>
      <c r="C165" s="94" t="s">
        <v>63</v>
      </c>
      <c r="D165" s="79" t="s">
        <v>70</v>
      </c>
      <c r="E165" s="80" t="s">
        <v>184</v>
      </c>
      <c r="F165" s="81"/>
      <c r="G165" s="122"/>
      <c r="H165" s="383">
        <f>H166+H172+H174+H176</f>
        <v>3768.9</v>
      </c>
      <c r="I165" s="402">
        <f>I166+I172</f>
        <v>1413.1999999999998</v>
      </c>
      <c r="J165" s="406">
        <f t="shared" si="12"/>
        <v>37.496351720661195</v>
      </c>
    </row>
    <row r="166" spans="1:10" ht="23.25" customHeight="1">
      <c r="A166" s="173" t="s">
        <v>182</v>
      </c>
      <c r="B166" s="98" t="s">
        <v>71</v>
      </c>
      <c r="C166" s="98" t="s">
        <v>63</v>
      </c>
      <c r="D166" s="87" t="s">
        <v>70</v>
      </c>
      <c r="E166" s="88" t="s">
        <v>184</v>
      </c>
      <c r="F166" s="89" t="s">
        <v>235</v>
      </c>
      <c r="G166" s="123"/>
      <c r="H166" s="384">
        <f>H167+H168+H169</f>
        <v>3598.9</v>
      </c>
      <c r="I166" s="399">
        <f>I167+I168+I169</f>
        <v>1396.1</v>
      </c>
      <c r="J166" s="405">
        <f t="shared" si="12"/>
        <v>38.7924087915752</v>
      </c>
    </row>
    <row r="167" spans="1:10" ht="15" customHeight="1">
      <c r="A167" s="147" t="s">
        <v>183</v>
      </c>
      <c r="B167" s="98" t="s">
        <v>71</v>
      </c>
      <c r="C167" s="98" t="s">
        <v>63</v>
      </c>
      <c r="D167" s="87" t="s">
        <v>70</v>
      </c>
      <c r="E167" s="88" t="s">
        <v>184</v>
      </c>
      <c r="F167" s="89" t="s">
        <v>235</v>
      </c>
      <c r="G167" s="123" t="s">
        <v>107</v>
      </c>
      <c r="H167" s="384">
        <v>1448.1</v>
      </c>
      <c r="I167" s="399">
        <v>659.6</v>
      </c>
      <c r="J167" s="405">
        <f t="shared" si="12"/>
        <v>45.5493405151578</v>
      </c>
    </row>
    <row r="168" spans="1:10" ht="25.5" customHeight="1">
      <c r="A168" s="92" t="s">
        <v>99</v>
      </c>
      <c r="B168" s="98" t="s">
        <v>71</v>
      </c>
      <c r="C168" s="98" t="s">
        <v>63</v>
      </c>
      <c r="D168" s="87" t="s">
        <v>70</v>
      </c>
      <c r="E168" s="88" t="s">
        <v>184</v>
      </c>
      <c r="F168" s="89" t="s">
        <v>235</v>
      </c>
      <c r="G168" s="123" t="s">
        <v>98</v>
      </c>
      <c r="H168" s="384">
        <v>2148.3</v>
      </c>
      <c r="I168" s="399">
        <v>736.5</v>
      </c>
      <c r="J168" s="405">
        <f t="shared" si="12"/>
        <v>34.282921379695566</v>
      </c>
    </row>
    <row r="169" spans="1:11" ht="19.5" customHeight="1">
      <c r="A169" s="92" t="s">
        <v>100</v>
      </c>
      <c r="B169" s="98" t="s">
        <v>71</v>
      </c>
      <c r="C169" s="98" t="s">
        <v>63</v>
      </c>
      <c r="D169" s="87" t="s">
        <v>70</v>
      </c>
      <c r="E169" s="88" t="s">
        <v>184</v>
      </c>
      <c r="F169" s="89" t="s">
        <v>235</v>
      </c>
      <c r="G169" s="108">
        <v>850</v>
      </c>
      <c r="H169" s="384">
        <v>2.5</v>
      </c>
      <c r="I169" s="399">
        <v>0</v>
      </c>
      <c r="J169" s="405">
        <f>I169/H169*100</f>
        <v>0</v>
      </c>
      <c r="K169" s="163"/>
    </row>
    <row r="170" spans="9:10" ht="0.75" customHeight="1" hidden="1">
      <c r="I170" s="399"/>
      <c r="J170" s="405"/>
    </row>
    <row r="171" spans="9:10" ht="11.25" hidden="1">
      <c r="I171" s="399"/>
      <c r="J171" s="405"/>
    </row>
    <row r="172" spans="1:10" ht="15.75" customHeight="1">
      <c r="A172" s="92" t="s">
        <v>186</v>
      </c>
      <c r="B172" s="98" t="s">
        <v>71</v>
      </c>
      <c r="C172" s="172" t="s">
        <v>63</v>
      </c>
      <c r="D172" s="87" t="s">
        <v>70</v>
      </c>
      <c r="E172" s="88" t="s">
        <v>184</v>
      </c>
      <c r="F172" s="89" t="s">
        <v>231</v>
      </c>
      <c r="G172" s="117"/>
      <c r="H172" s="395">
        <f>H173</f>
        <v>40</v>
      </c>
      <c r="I172" s="399">
        <f>I173</f>
        <v>17.1</v>
      </c>
      <c r="J172" s="405">
        <f>J173</f>
        <v>42.75000000000001</v>
      </c>
    </row>
    <row r="173" spans="1:10" ht="24.75" customHeight="1">
      <c r="A173" s="92" t="s">
        <v>99</v>
      </c>
      <c r="B173" s="98" t="s">
        <v>71</v>
      </c>
      <c r="C173" s="172" t="s">
        <v>63</v>
      </c>
      <c r="D173" s="87" t="s">
        <v>70</v>
      </c>
      <c r="E173" s="88" t="s">
        <v>184</v>
      </c>
      <c r="F173" s="89" t="s">
        <v>231</v>
      </c>
      <c r="G173" s="117">
        <v>240</v>
      </c>
      <c r="H173" s="395">
        <v>40</v>
      </c>
      <c r="I173" s="399">
        <v>17.1</v>
      </c>
      <c r="J173" s="405">
        <f>I173/H173*100</f>
        <v>42.75000000000001</v>
      </c>
    </row>
    <row r="174" spans="1:10" ht="15.75" customHeight="1">
      <c r="A174" s="92" t="s">
        <v>187</v>
      </c>
      <c r="B174" s="98" t="s">
        <v>71</v>
      </c>
      <c r="C174" s="172" t="s">
        <v>63</v>
      </c>
      <c r="D174" s="87" t="s">
        <v>70</v>
      </c>
      <c r="E174" s="88" t="s">
        <v>184</v>
      </c>
      <c r="F174" s="89" t="s">
        <v>237</v>
      </c>
      <c r="G174" s="117"/>
      <c r="H174" s="395">
        <v>100</v>
      </c>
      <c r="I174" s="399">
        <v>0</v>
      </c>
      <c r="J174" s="405">
        <f>I1574</f>
        <v>0</v>
      </c>
    </row>
    <row r="175" spans="1:10" ht="25.5" customHeight="1">
      <c r="A175" s="92" t="s">
        <v>99</v>
      </c>
      <c r="B175" s="98" t="s">
        <v>71</v>
      </c>
      <c r="C175" s="172" t="s">
        <v>63</v>
      </c>
      <c r="D175" s="87" t="s">
        <v>70</v>
      </c>
      <c r="E175" s="88" t="s">
        <v>184</v>
      </c>
      <c r="F175" s="89" t="s">
        <v>237</v>
      </c>
      <c r="G175" s="117">
        <v>240</v>
      </c>
      <c r="H175" s="395">
        <v>100</v>
      </c>
      <c r="I175" s="399">
        <v>0</v>
      </c>
      <c r="J175" s="405">
        <v>0</v>
      </c>
    </row>
    <row r="176" spans="1:10" ht="14.25" customHeight="1">
      <c r="A176" s="428" t="s">
        <v>302</v>
      </c>
      <c r="B176" s="98" t="s">
        <v>71</v>
      </c>
      <c r="C176" s="172" t="s">
        <v>63</v>
      </c>
      <c r="D176" s="87" t="s">
        <v>70</v>
      </c>
      <c r="E176" s="88" t="s">
        <v>184</v>
      </c>
      <c r="F176" s="89" t="s">
        <v>303</v>
      </c>
      <c r="G176" s="117"/>
      <c r="H176" s="228">
        <f>H177</f>
        <v>30</v>
      </c>
      <c r="I176" s="399"/>
      <c r="J176" s="405"/>
    </row>
    <row r="177" spans="1:10" ht="25.5" customHeight="1">
      <c r="A177" s="92" t="s">
        <v>99</v>
      </c>
      <c r="B177" s="98" t="s">
        <v>71</v>
      </c>
      <c r="C177" s="172" t="s">
        <v>63</v>
      </c>
      <c r="D177" s="87" t="s">
        <v>70</v>
      </c>
      <c r="E177" s="88" t="s">
        <v>184</v>
      </c>
      <c r="F177" s="89" t="s">
        <v>303</v>
      </c>
      <c r="G177" s="117">
        <v>240</v>
      </c>
      <c r="H177" s="228">
        <v>30</v>
      </c>
      <c r="I177" s="399"/>
      <c r="J177" s="405"/>
    </row>
    <row r="178" spans="1:10" ht="41.25" customHeight="1">
      <c r="A178" s="243" t="s">
        <v>236</v>
      </c>
      <c r="B178" s="94" t="s">
        <v>71</v>
      </c>
      <c r="C178" s="244" t="s">
        <v>63</v>
      </c>
      <c r="D178" s="79" t="s">
        <v>70</v>
      </c>
      <c r="E178" s="80" t="s">
        <v>88</v>
      </c>
      <c r="F178" s="81"/>
      <c r="G178" s="242"/>
      <c r="H178" s="383">
        <f aca="true" t="shared" si="13" ref="H178:J179">H179</f>
        <v>158.2</v>
      </c>
      <c r="I178" s="399">
        <f t="shared" si="13"/>
        <v>91.6</v>
      </c>
      <c r="J178" s="405">
        <f t="shared" si="13"/>
        <v>57.901390644753484</v>
      </c>
    </row>
    <row r="179" spans="1:10" ht="33" customHeight="1">
      <c r="A179" s="92" t="s">
        <v>3</v>
      </c>
      <c r="B179" s="98" t="s">
        <v>71</v>
      </c>
      <c r="C179" s="172" t="s">
        <v>63</v>
      </c>
      <c r="D179" s="87" t="s">
        <v>70</v>
      </c>
      <c r="E179" s="88" t="s">
        <v>88</v>
      </c>
      <c r="F179" s="89" t="s">
        <v>314</v>
      </c>
      <c r="G179" s="117"/>
      <c r="H179" s="396">
        <f t="shared" si="13"/>
        <v>158.2</v>
      </c>
      <c r="I179" s="399">
        <f t="shared" si="13"/>
        <v>91.6</v>
      </c>
      <c r="J179" s="405">
        <f t="shared" si="13"/>
        <v>57.901390644753484</v>
      </c>
    </row>
    <row r="180" spans="1:15" ht="21" customHeight="1">
      <c r="A180" s="147" t="s">
        <v>183</v>
      </c>
      <c r="B180" s="98" t="s">
        <v>71</v>
      </c>
      <c r="C180" s="172" t="s">
        <v>63</v>
      </c>
      <c r="D180" s="87" t="s">
        <v>70</v>
      </c>
      <c r="E180" s="88" t="s">
        <v>88</v>
      </c>
      <c r="F180" s="89" t="s">
        <v>314</v>
      </c>
      <c r="G180" s="117">
        <v>100</v>
      </c>
      <c r="H180" s="396">
        <v>158.2</v>
      </c>
      <c r="I180" s="399">
        <v>91.6</v>
      </c>
      <c r="J180" s="405">
        <f aca="true" t="shared" si="14" ref="J180:J192">I180/H180*100</f>
        <v>57.901390644753484</v>
      </c>
      <c r="K180" s="448"/>
      <c r="L180" s="449"/>
      <c r="M180" s="449"/>
      <c r="N180" s="449"/>
      <c r="O180" s="449"/>
    </row>
    <row r="181" spans="1:10" ht="21" customHeight="1">
      <c r="A181" s="151" t="s">
        <v>49</v>
      </c>
      <c r="B181" s="94" t="s">
        <v>71</v>
      </c>
      <c r="C181" s="244" t="s">
        <v>63</v>
      </c>
      <c r="D181" s="79" t="s">
        <v>89</v>
      </c>
      <c r="E181" s="80"/>
      <c r="F181" s="81"/>
      <c r="G181" s="242"/>
      <c r="H181" s="213">
        <f>H182+H185+H189</f>
        <v>60</v>
      </c>
      <c r="I181" s="404">
        <f>I182+I185+I189</f>
        <v>56.699999999999996</v>
      </c>
      <c r="J181" s="408">
        <f t="shared" si="14"/>
        <v>94.5</v>
      </c>
    </row>
    <row r="182" spans="1:10" ht="35.25" customHeight="1">
      <c r="A182" s="147" t="s">
        <v>304</v>
      </c>
      <c r="B182" s="94" t="s">
        <v>71</v>
      </c>
      <c r="C182" s="244" t="s">
        <v>63</v>
      </c>
      <c r="D182" s="79" t="s">
        <v>89</v>
      </c>
      <c r="E182" s="80" t="s">
        <v>203</v>
      </c>
      <c r="F182" s="81" t="s">
        <v>204</v>
      </c>
      <c r="G182" s="242"/>
      <c r="H182" s="213">
        <v>52</v>
      </c>
      <c r="I182" s="402">
        <f>I183+I184</f>
        <v>52</v>
      </c>
      <c r="J182" s="406">
        <f t="shared" si="14"/>
        <v>100</v>
      </c>
    </row>
    <row r="183" spans="1:10" ht="24" customHeight="1">
      <c r="A183" s="31" t="s">
        <v>214</v>
      </c>
      <c r="B183" s="98" t="s">
        <v>71</v>
      </c>
      <c r="C183" s="172" t="s">
        <v>63</v>
      </c>
      <c r="D183" s="87" t="s">
        <v>89</v>
      </c>
      <c r="E183" s="88" t="s">
        <v>203</v>
      </c>
      <c r="F183" s="89" t="s">
        <v>204</v>
      </c>
      <c r="G183" s="117">
        <v>240</v>
      </c>
      <c r="H183" s="229">
        <v>50</v>
      </c>
      <c r="I183" s="399">
        <v>50</v>
      </c>
      <c r="J183" s="405">
        <f t="shared" si="14"/>
        <v>100</v>
      </c>
    </row>
    <row r="184" spans="1:10" ht="21" customHeight="1">
      <c r="A184" s="31" t="s">
        <v>214</v>
      </c>
      <c r="B184" s="98" t="s">
        <v>71</v>
      </c>
      <c r="C184" s="172" t="s">
        <v>63</v>
      </c>
      <c r="D184" s="87" t="s">
        <v>89</v>
      </c>
      <c r="E184" s="88" t="s">
        <v>203</v>
      </c>
      <c r="F184" s="89" t="s">
        <v>204</v>
      </c>
      <c r="G184" s="117">
        <v>831</v>
      </c>
      <c r="H184" s="229">
        <v>2</v>
      </c>
      <c r="I184" s="399">
        <v>2</v>
      </c>
      <c r="J184" s="405">
        <f t="shared" si="14"/>
        <v>100</v>
      </c>
    </row>
    <row r="185" spans="1:10" ht="21" customHeight="1">
      <c r="A185" s="429" t="s">
        <v>305</v>
      </c>
      <c r="B185" s="94" t="s">
        <v>71</v>
      </c>
      <c r="C185" s="244" t="s">
        <v>63</v>
      </c>
      <c r="D185" s="79" t="s">
        <v>89</v>
      </c>
      <c r="E185" s="80"/>
      <c r="F185" s="81"/>
      <c r="G185" s="242"/>
      <c r="H185" s="213">
        <f aca="true" t="shared" si="15" ref="H185:I187">H186</f>
        <v>4</v>
      </c>
      <c r="I185" s="402">
        <f t="shared" si="15"/>
        <v>2.3</v>
      </c>
      <c r="J185" s="406">
        <f t="shared" si="14"/>
        <v>57.49999999999999</v>
      </c>
    </row>
    <row r="186" spans="1:10" ht="24.75" customHeight="1">
      <c r="A186" s="425" t="s">
        <v>306</v>
      </c>
      <c r="B186" s="94" t="s">
        <v>71</v>
      </c>
      <c r="C186" s="244" t="s">
        <v>63</v>
      </c>
      <c r="D186" s="79" t="s">
        <v>89</v>
      </c>
      <c r="E186" s="80" t="s">
        <v>203</v>
      </c>
      <c r="F186" s="81"/>
      <c r="G186" s="242"/>
      <c r="H186" s="213">
        <f t="shared" si="15"/>
        <v>4</v>
      </c>
      <c r="I186" s="402">
        <f t="shared" si="15"/>
        <v>2.3</v>
      </c>
      <c r="J186" s="406">
        <f t="shared" si="14"/>
        <v>57.49999999999999</v>
      </c>
    </row>
    <row r="187" spans="1:10" ht="24.75" customHeight="1">
      <c r="A187" s="190" t="s">
        <v>295</v>
      </c>
      <c r="B187" s="98" t="s">
        <v>71</v>
      </c>
      <c r="C187" s="172" t="s">
        <v>63</v>
      </c>
      <c r="D187" s="87" t="s">
        <v>89</v>
      </c>
      <c r="E187" s="88" t="s">
        <v>203</v>
      </c>
      <c r="F187" s="89" t="s">
        <v>307</v>
      </c>
      <c r="G187" s="117"/>
      <c r="H187" s="229">
        <f t="shared" si="15"/>
        <v>4</v>
      </c>
      <c r="I187" s="399">
        <f t="shared" si="15"/>
        <v>2.3</v>
      </c>
      <c r="J187" s="405">
        <f t="shared" si="14"/>
        <v>57.49999999999999</v>
      </c>
    </row>
    <row r="188" spans="1:10" ht="15.75" customHeight="1">
      <c r="A188" s="92" t="s">
        <v>100</v>
      </c>
      <c r="B188" s="98" t="s">
        <v>71</v>
      </c>
      <c r="C188" s="172" t="s">
        <v>63</v>
      </c>
      <c r="D188" s="87" t="s">
        <v>89</v>
      </c>
      <c r="E188" s="88" t="s">
        <v>203</v>
      </c>
      <c r="F188" s="89" t="s">
        <v>307</v>
      </c>
      <c r="G188" s="117">
        <v>850</v>
      </c>
      <c r="H188" s="229">
        <v>4</v>
      </c>
      <c r="I188" s="399">
        <v>2.3</v>
      </c>
      <c r="J188" s="405">
        <f t="shared" si="14"/>
        <v>57.49999999999999</v>
      </c>
    </row>
    <row r="189" spans="1:10" ht="21" customHeight="1">
      <c r="A189" s="429" t="s">
        <v>308</v>
      </c>
      <c r="B189" s="94" t="s">
        <v>71</v>
      </c>
      <c r="C189" s="244" t="s">
        <v>63</v>
      </c>
      <c r="D189" s="79" t="s">
        <v>89</v>
      </c>
      <c r="E189" s="80"/>
      <c r="F189" s="81"/>
      <c r="G189" s="242"/>
      <c r="H189" s="213">
        <f aca="true" t="shared" si="16" ref="H189:I191">H190</f>
        <v>4</v>
      </c>
      <c r="I189" s="402">
        <f t="shared" si="16"/>
        <v>2.4</v>
      </c>
      <c r="J189" s="406">
        <f t="shared" si="14"/>
        <v>60</v>
      </c>
    </row>
    <row r="190" spans="1:10" ht="38.25" customHeight="1">
      <c r="A190" s="425" t="s">
        <v>309</v>
      </c>
      <c r="B190" s="94" t="s">
        <v>71</v>
      </c>
      <c r="C190" s="244" t="s">
        <v>63</v>
      </c>
      <c r="D190" s="79" t="s">
        <v>89</v>
      </c>
      <c r="E190" s="80" t="s">
        <v>203</v>
      </c>
      <c r="F190" s="81"/>
      <c r="G190" s="242"/>
      <c r="H190" s="213">
        <f t="shared" si="16"/>
        <v>4</v>
      </c>
      <c r="I190" s="402">
        <f t="shared" si="16"/>
        <v>2.4</v>
      </c>
      <c r="J190" s="406">
        <f t="shared" si="14"/>
        <v>60</v>
      </c>
    </row>
    <row r="191" spans="1:10" ht="21.75" customHeight="1">
      <c r="A191" s="190" t="s">
        <v>295</v>
      </c>
      <c r="B191" s="98" t="s">
        <v>71</v>
      </c>
      <c r="C191" s="172" t="s">
        <v>63</v>
      </c>
      <c r="D191" s="87" t="s">
        <v>89</v>
      </c>
      <c r="E191" s="88" t="s">
        <v>203</v>
      </c>
      <c r="F191" s="89" t="s">
        <v>310</v>
      </c>
      <c r="G191" s="117"/>
      <c r="H191" s="229">
        <f t="shared" si="16"/>
        <v>4</v>
      </c>
      <c r="I191" s="399">
        <f t="shared" si="16"/>
        <v>2.4</v>
      </c>
      <c r="J191" s="405">
        <f t="shared" si="14"/>
        <v>60</v>
      </c>
    </row>
    <row r="192" spans="1:10" ht="12" customHeight="1">
      <c r="A192" s="92" t="s">
        <v>100</v>
      </c>
      <c r="B192" s="98" t="s">
        <v>71</v>
      </c>
      <c r="C192" s="172" t="s">
        <v>63</v>
      </c>
      <c r="D192" s="87" t="s">
        <v>89</v>
      </c>
      <c r="E192" s="88" t="s">
        <v>203</v>
      </c>
      <c r="F192" s="89" t="s">
        <v>310</v>
      </c>
      <c r="G192" s="117">
        <v>850</v>
      </c>
      <c r="H192" s="229">
        <v>4</v>
      </c>
      <c r="I192" s="399">
        <v>2.4</v>
      </c>
      <c r="J192" s="405">
        <f t="shared" si="14"/>
        <v>60</v>
      </c>
    </row>
    <row r="193" spans="1:10" ht="14.25">
      <c r="A193" s="174" t="s">
        <v>108</v>
      </c>
      <c r="B193" s="175" t="s">
        <v>81</v>
      </c>
      <c r="C193" s="176"/>
      <c r="D193" s="135"/>
      <c r="E193" s="136"/>
      <c r="F193" s="144"/>
      <c r="G193" s="177" t="s">
        <v>109</v>
      </c>
      <c r="H193" s="392">
        <f aca="true" t="shared" si="17" ref="H193:J197">H194</f>
        <v>276.3</v>
      </c>
      <c r="I193" s="409">
        <f t="shared" si="17"/>
        <v>138.1</v>
      </c>
      <c r="J193" s="410">
        <f t="shared" si="17"/>
        <v>49.98190372783206</v>
      </c>
    </row>
    <row r="194" spans="1:10" ht="12">
      <c r="A194" s="103" t="s">
        <v>110</v>
      </c>
      <c r="B194" s="103" t="s">
        <v>81</v>
      </c>
      <c r="C194" s="104" t="s">
        <v>63</v>
      </c>
      <c r="D194" s="120"/>
      <c r="E194" s="96"/>
      <c r="F194" s="121"/>
      <c r="G194" s="96"/>
      <c r="H194" s="380">
        <f t="shared" si="17"/>
        <v>276.3</v>
      </c>
      <c r="I194" s="402">
        <f t="shared" si="17"/>
        <v>138.1</v>
      </c>
      <c r="J194" s="406">
        <f t="shared" si="17"/>
        <v>49.98190372783206</v>
      </c>
    </row>
    <row r="195" spans="1:10" ht="12.75">
      <c r="A195" s="76" t="s">
        <v>111</v>
      </c>
      <c r="B195" s="77" t="s">
        <v>81</v>
      </c>
      <c r="C195" s="78" t="s">
        <v>63</v>
      </c>
      <c r="D195" s="79" t="s">
        <v>112</v>
      </c>
      <c r="E195" s="80"/>
      <c r="F195" s="81"/>
      <c r="G195" s="82"/>
      <c r="H195" s="380">
        <f t="shared" si="17"/>
        <v>276.3</v>
      </c>
      <c r="I195" s="402">
        <f t="shared" si="17"/>
        <v>138.1</v>
      </c>
      <c r="J195" s="406">
        <f t="shared" si="17"/>
        <v>49.98190372783206</v>
      </c>
    </row>
    <row r="196" spans="1:10" ht="12.75">
      <c r="A196" s="76" t="s">
        <v>113</v>
      </c>
      <c r="B196" s="245" t="s">
        <v>81</v>
      </c>
      <c r="C196" s="128" t="s">
        <v>63</v>
      </c>
      <c r="D196" s="128" t="s">
        <v>112</v>
      </c>
      <c r="E196" s="82" t="s">
        <v>184</v>
      </c>
      <c r="F196" s="129"/>
      <c r="G196" s="82"/>
      <c r="H196" s="380">
        <f t="shared" si="17"/>
        <v>276.3</v>
      </c>
      <c r="I196" s="402">
        <f t="shared" si="17"/>
        <v>138.1</v>
      </c>
      <c r="J196" s="406">
        <f t="shared" si="17"/>
        <v>49.98190372783206</v>
      </c>
    </row>
    <row r="197" spans="1:10" ht="38.25" customHeight="1">
      <c r="A197" s="111" t="s">
        <v>114</v>
      </c>
      <c r="B197" s="124" t="s">
        <v>81</v>
      </c>
      <c r="C197" s="120" t="s">
        <v>63</v>
      </c>
      <c r="D197" s="120" t="s">
        <v>112</v>
      </c>
      <c r="E197" s="96" t="s">
        <v>184</v>
      </c>
      <c r="F197" s="121" t="s">
        <v>238</v>
      </c>
      <c r="G197" s="96"/>
      <c r="H197" s="381">
        <f t="shared" si="17"/>
        <v>276.3</v>
      </c>
      <c r="I197" s="399">
        <f t="shared" si="17"/>
        <v>138.1</v>
      </c>
      <c r="J197" s="405">
        <f t="shared" si="17"/>
        <v>49.98190372783206</v>
      </c>
    </row>
    <row r="198" spans="1:10" ht="19.5" customHeight="1">
      <c r="A198" s="111" t="s">
        <v>115</v>
      </c>
      <c r="B198" s="124" t="s">
        <v>81</v>
      </c>
      <c r="C198" s="120" t="s">
        <v>63</v>
      </c>
      <c r="D198" s="120" t="s">
        <v>112</v>
      </c>
      <c r="E198" s="96" t="s">
        <v>184</v>
      </c>
      <c r="F198" s="121" t="s">
        <v>238</v>
      </c>
      <c r="G198" s="96" t="s">
        <v>116</v>
      </c>
      <c r="H198" s="381">
        <v>276.3</v>
      </c>
      <c r="I198" s="399">
        <v>138.1</v>
      </c>
      <c r="J198" s="405">
        <f>I198/H198*100</f>
        <v>49.98190372783206</v>
      </c>
    </row>
    <row r="199" spans="1:10" ht="15.75">
      <c r="A199" s="166" t="s">
        <v>145</v>
      </c>
      <c r="B199" s="167" t="s">
        <v>46</v>
      </c>
      <c r="C199" s="168"/>
      <c r="D199" s="168"/>
      <c r="E199" s="158"/>
      <c r="F199" s="169"/>
      <c r="G199" s="158"/>
      <c r="H199" s="379">
        <f>H200</f>
        <v>10.4</v>
      </c>
      <c r="I199" s="409">
        <f>I200</f>
        <v>7.6</v>
      </c>
      <c r="J199" s="410">
        <f>J200</f>
        <v>73.07692307692307</v>
      </c>
    </row>
    <row r="200" spans="1:10" s="75" customFormat="1" ht="12.75">
      <c r="A200" s="125" t="s">
        <v>145</v>
      </c>
      <c r="B200" s="246" t="s">
        <v>46</v>
      </c>
      <c r="C200" s="247" t="s">
        <v>63</v>
      </c>
      <c r="D200" s="247"/>
      <c r="E200" s="248"/>
      <c r="F200" s="249"/>
      <c r="G200" s="248"/>
      <c r="H200" s="397">
        <f>H202</f>
        <v>10.4</v>
      </c>
      <c r="I200" s="402">
        <f aca="true" t="shared" si="18" ref="I200:J203">I201</f>
        <v>7.6</v>
      </c>
      <c r="J200" s="406">
        <f t="shared" si="18"/>
        <v>73.07692307692307</v>
      </c>
    </row>
    <row r="201" spans="1:10" ht="12.75">
      <c r="A201" s="76" t="s">
        <v>146</v>
      </c>
      <c r="B201" s="245" t="s">
        <v>46</v>
      </c>
      <c r="C201" s="128" t="s">
        <v>63</v>
      </c>
      <c r="D201" s="128" t="s">
        <v>147</v>
      </c>
      <c r="E201" s="82"/>
      <c r="F201" s="129"/>
      <c r="G201" s="82"/>
      <c r="H201" s="380">
        <f>H202</f>
        <v>10.4</v>
      </c>
      <c r="I201" s="402">
        <f t="shared" si="18"/>
        <v>7.6</v>
      </c>
      <c r="J201" s="406">
        <f t="shared" si="18"/>
        <v>73.07692307692307</v>
      </c>
    </row>
    <row r="202" spans="1:10" ht="25.5">
      <c r="A202" s="111" t="s">
        <v>148</v>
      </c>
      <c r="B202" s="124" t="s">
        <v>46</v>
      </c>
      <c r="C202" s="120" t="s">
        <v>63</v>
      </c>
      <c r="D202" s="120" t="s">
        <v>147</v>
      </c>
      <c r="E202" s="96" t="s">
        <v>184</v>
      </c>
      <c r="F202" s="121"/>
      <c r="G202" s="96"/>
      <c r="H202" s="381">
        <f>H203</f>
        <v>10.4</v>
      </c>
      <c r="I202" s="399">
        <f t="shared" si="18"/>
        <v>7.6</v>
      </c>
      <c r="J202" s="405">
        <f t="shared" si="18"/>
        <v>73.07692307692307</v>
      </c>
    </row>
    <row r="203" spans="1:10" ht="30" customHeight="1">
      <c r="A203" s="107" t="s">
        <v>149</v>
      </c>
      <c r="B203" s="124" t="s">
        <v>46</v>
      </c>
      <c r="C203" s="120" t="s">
        <v>63</v>
      </c>
      <c r="D203" s="120" t="s">
        <v>147</v>
      </c>
      <c r="E203" s="96" t="s">
        <v>184</v>
      </c>
      <c r="F203" s="121" t="s">
        <v>239</v>
      </c>
      <c r="G203" s="96"/>
      <c r="H203" s="381">
        <f>H204</f>
        <v>10.4</v>
      </c>
      <c r="I203" s="399">
        <f t="shared" si="18"/>
        <v>7.6</v>
      </c>
      <c r="J203" s="405">
        <f t="shared" si="18"/>
        <v>73.07692307692307</v>
      </c>
    </row>
    <row r="204" spans="1:10" ht="11.25">
      <c r="A204" s="107" t="s">
        <v>150</v>
      </c>
      <c r="B204" s="124" t="s">
        <v>46</v>
      </c>
      <c r="C204" s="120" t="s">
        <v>63</v>
      </c>
      <c r="D204" s="120" t="s">
        <v>147</v>
      </c>
      <c r="E204" s="96" t="s">
        <v>184</v>
      </c>
      <c r="F204" s="121" t="s">
        <v>239</v>
      </c>
      <c r="G204" s="96" t="s">
        <v>151</v>
      </c>
      <c r="H204" s="381">
        <v>10.4</v>
      </c>
      <c r="I204" s="399">
        <v>7.6</v>
      </c>
      <c r="J204" s="405">
        <f>I204/H204*100</f>
        <v>73.07692307692307</v>
      </c>
    </row>
    <row r="205" spans="1:10" s="56" customFormat="1" ht="15">
      <c r="A205" s="76" t="s">
        <v>123</v>
      </c>
      <c r="B205" s="126"/>
      <c r="C205" s="127"/>
      <c r="D205" s="128"/>
      <c r="E205" s="82"/>
      <c r="F205" s="129"/>
      <c r="G205" s="130"/>
      <c r="H205" s="398">
        <f>H11+H94+H101+H116+H121+H155+H162+H193+H199</f>
        <v>18265.5</v>
      </c>
      <c r="I205" s="415">
        <f>I11+I94+I101+I116+I121+I155+I162+I193+I199</f>
        <v>5665.6</v>
      </c>
      <c r="J205" s="416">
        <f>I205/H205*100</f>
        <v>31.018039473324027</v>
      </c>
    </row>
    <row r="206" spans="1:8" ht="11.25">
      <c r="A206" s="131"/>
      <c r="B206" s="132"/>
      <c r="C206" s="132"/>
      <c r="D206" s="132"/>
      <c r="E206" s="132"/>
      <c r="F206" s="132"/>
      <c r="G206" s="132"/>
      <c r="H206" s="233"/>
    </row>
    <row r="207" spans="1:8" ht="11.25">
      <c r="A207" s="131"/>
      <c r="B207" s="132"/>
      <c r="C207" s="132"/>
      <c r="D207" s="132"/>
      <c r="E207" s="132"/>
      <c r="F207" s="132"/>
      <c r="G207" s="132"/>
      <c r="H207" s="233"/>
    </row>
    <row r="208" spans="1:8" ht="11.25">
      <c r="A208" s="131"/>
      <c r="B208" s="132"/>
      <c r="C208" s="132"/>
      <c r="D208" s="132"/>
      <c r="E208" s="132"/>
      <c r="F208" s="132"/>
      <c r="G208" s="132"/>
      <c r="H208" s="233"/>
    </row>
    <row r="210" ht="11.25">
      <c r="I210" s="181"/>
    </row>
  </sheetData>
  <sheetProtection/>
  <mergeCells count="13">
    <mergeCell ref="C1:J1"/>
    <mergeCell ref="I9:I10"/>
    <mergeCell ref="J9:J10"/>
    <mergeCell ref="H8:J8"/>
    <mergeCell ref="A7:J7"/>
    <mergeCell ref="B3:J3"/>
    <mergeCell ref="B4:K4"/>
    <mergeCell ref="B2:J2"/>
    <mergeCell ref="A6:H6"/>
    <mergeCell ref="H9:H10"/>
    <mergeCell ref="K180:O180"/>
    <mergeCell ref="D10:F10"/>
    <mergeCell ref="B9:G9"/>
  </mergeCells>
  <printOptions/>
  <pageMargins left="0.75" right="0.26" top="0.6" bottom="0.24" header="0.5" footer="0.5"/>
  <pageSetup horizontalDpi="600" verticalDpi="600" orientation="portrait" paperSize="9" scale="65" r:id="rId1"/>
  <ignoredErrors>
    <ignoredError sqref="B19:F19 G19:G20 E94:E96 H133 D130:F130 G130:G133 D51:G51 B121:C122 B11:G11 B20:D20 G24:G25 G30 B30:D32 E131:F131 G135:H135 F68 B139:C141 G162:G166 B94:D99 G139:G140 F94:F95 B51:C53 B167:C167 B68:C69 B169:C169 B71:C72 B155:C158 D155:G156 B161:C163 D162:F163 B24:D26 B130:C136" numberStoredAsText="1"/>
    <ignoredError sqref="H158" formula="1"/>
    <ignoredError sqref="G157:G158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216"/>
  <sheetViews>
    <sheetView zoomScalePageLayoutView="0" workbookViewId="0" topLeftCell="B1">
      <selection activeCell="K5" sqref="K5"/>
    </sheetView>
  </sheetViews>
  <sheetFormatPr defaultColWidth="9.140625" defaultRowHeight="12.75"/>
  <cols>
    <col min="1" max="1" width="3.7109375" style="6" hidden="1" customWidth="1"/>
    <col min="2" max="2" width="53.421875" style="1" customWidth="1"/>
    <col min="3" max="3" width="6.7109375" style="9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07" customWidth="1"/>
    <col min="11" max="11" width="9.8515625" style="1" customWidth="1"/>
    <col min="12" max="16384" width="9.140625" style="1" customWidth="1"/>
  </cols>
  <sheetData>
    <row r="1" spans="7:10" ht="12.75">
      <c r="G1" s="460" t="s">
        <v>260</v>
      </c>
      <c r="H1" s="460"/>
      <c r="I1" s="460"/>
      <c r="J1" s="444"/>
    </row>
    <row r="2" spans="4:10" ht="46.5" customHeight="1">
      <c r="D2" s="459" t="s">
        <v>315</v>
      </c>
      <c r="E2" s="459"/>
      <c r="F2" s="459"/>
      <c r="G2" s="459"/>
      <c r="H2" s="459"/>
      <c r="I2" s="459"/>
      <c r="J2" s="459"/>
    </row>
    <row r="3" spans="6:9" ht="12.75">
      <c r="F3" s="460" t="s">
        <v>335</v>
      </c>
      <c r="G3" s="460"/>
      <c r="H3" s="460"/>
      <c r="I3" s="460"/>
    </row>
    <row r="4" spans="1:10" ht="36.75" customHeight="1">
      <c r="A4" s="440" t="s">
        <v>261</v>
      </c>
      <c r="B4" s="440"/>
      <c r="C4" s="440"/>
      <c r="D4" s="440"/>
      <c r="E4" s="440"/>
      <c r="F4" s="440"/>
      <c r="G4" s="440"/>
      <c r="H4" s="440"/>
      <c r="I4" s="440"/>
      <c r="J4" s="440"/>
    </row>
    <row r="5" spans="1:9" ht="15.75">
      <c r="A5" s="461" t="s">
        <v>317</v>
      </c>
      <c r="B5" s="461"/>
      <c r="C5" s="461"/>
      <c r="D5" s="461"/>
      <c r="E5" s="461"/>
      <c r="F5" s="461"/>
      <c r="G5" s="461"/>
      <c r="H5" s="461"/>
      <c r="I5" s="461"/>
    </row>
    <row r="6" ht="12.75">
      <c r="I6" s="7" t="s">
        <v>75</v>
      </c>
    </row>
    <row r="7" spans="1:12" ht="19.5" customHeight="1">
      <c r="A7" s="468" t="s">
        <v>60</v>
      </c>
      <c r="B7" s="2" t="s">
        <v>77</v>
      </c>
      <c r="C7" s="469" t="s">
        <v>74</v>
      </c>
      <c r="D7" s="462" t="s">
        <v>124</v>
      </c>
      <c r="E7" s="463"/>
      <c r="F7" s="463"/>
      <c r="G7" s="463"/>
      <c r="H7" s="463"/>
      <c r="I7" s="464"/>
      <c r="J7" s="465" t="s">
        <v>277</v>
      </c>
      <c r="K7" s="442" t="s">
        <v>316</v>
      </c>
      <c r="L7" s="442" t="s">
        <v>257</v>
      </c>
    </row>
    <row r="8" spans="1:12" ht="51" customHeight="1">
      <c r="A8" s="468"/>
      <c r="B8" s="3"/>
      <c r="C8" s="470"/>
      <c r="D8" s="57" t="s">
        <v>80</v>
      </c>
      <c r="E8" s="58" t="s">
        <v>79</v>
      </c>
      <c r="F8" s="467" t="s">
        <v>78</v>
      </c>
      <c r="G8" s="467"/>
      <c r="H8" s="467"/>
      <c r="I8" s="59" t="s">
        <v>125</v>
      </c>
      <c r="J8" s="466"/>
      <c r="K8" s="439"/>
      <c r="L8" s="439"/>
    </row>
    <row r="9" spans="1:12" ht="29.25" customHeight="1">
      <c r="A9" s="11"/>
      <c r="B9" s="73" t="s">
        <v>130</v>
      </c>
      <c r="C9" s="60" t="s">
        <v>76</v>
      </c>
      <c r="D9" s="44"/>
      <c r="E9" s="45"/>
      <c r="F9" s="46"/>
      <c r="G9" s="47"/>
      <c r="H9" s="52"/>
      <c r="I9" s="61"/>
      <c r="J9" s="208">
        <f>J10+J91+J98+J113+J120+J161+J168+J197+J203</f>
        <v>18081.7</v>
      </c>
      <c r="K9" s="354">
        <f>K10+K91+K98+K120+K161+K168+K197+K203</f>
        <v>5618</v>
      </c>
      <c r="L9" s="358">
        <f>K9/J9*100</f>
        <v>31.070087436468913</v>
      </c>
    </row>
    <row r="10" spans="2:12" ht="22.5" customHeight="1">
      <c r="B10" s="69" t="s">
        <v>62</v>
      </c>
      <c r="C10" s="62">
        <v>871</v>
      </c>
      <c r="D10" s="44" t="s">
        <v>63</v>
      </c>
      <c r="E10" s="45" t="s">
        <v>61</v>
      </c>
      <c r="F10" s="46"/>
      <c r="G10" s="47"/>
      <c r="H10" s="52"/>
      <c r="I10" s="50"/>
      <c r="J10" s="208">
        <f>J16+J38+J43+J48</f>
        <v>7763.800000000001</v>
      </c>
      <c r="K10" s="354">
        <f>K16+K38+K43+K48</f>
        <v>2615.3999999999996</v>
      </c>
      <c r="L10" s="358">
        <f>K10/J10*100</f>
        <v>33.68711198124629</v>
      </c>
    </row>
    <row r="11" spans="2:12" ht="22.5" customHeight="1" hidden="1">
      <c r="B11" s="74" t="s">
        <v>73</v>
      </c>
      <c r="C11" s="66" t="s">
        <v>131</v>
      </c>
      <c r="D11" s="32" t="s">
        <v>63</v>
      </c>
      <c r="E11" s="33" t="s">
        <v>46</v>
      </c>
      <c r="F11" s="27"/>
      <c r="G11" s="28"/>
      <c r="H11" s="29"/>
      <c r="I11" s="30"/>
      <c r="J11" s="209">
        <f>J12</f>
        <v>0</v>
      </c>
      <c r="K11" s="353"/>
      <c r="L11" s="357"/>
    </row>
    <row r="12" spans="2:12" ht="22.5" customHeight="1" hidden="1">
      <c r="B12" s="34" t="s">
        <v>119</v>
      </c>
      <c r="C12" s="35" t="s">
        <v>131</v>
      </c>
      <c r="D12" s="35" t="s">
        <v>63</v>
      </c>
      <c r="E12" s="36" t="s">
        <v>46</v>
      </c>
      <c r="F12" s="37" t="s">
        <v>83</v>
      </c>
      <c r="G12" s="38"/>
      <c r="H12" s="39"/>
      <c r="I12" s="40"/>
      <c r="J12" s="210"/>
      <c r="K12" s="353"/>
      <c r="L12" s="357"/>
    </row>
    <row r="13" spans="2:12" ht="24.75" customHeight="1" hidden="1">
      <c r="B13" s="24" t="s">
        <v>120</v>
      </c>
      <c r="C13" s="8" t="s">
        <v>131</v>
      </c>
      <c r="D13" s="44" t="s">
        <v>63</v>
      </c>
      <c r="E13" s="45" t="s">
        <v>46</v>
      </c>
      <c r="F13" s="46" t="s">
        <v>83</v>
      </c>
      <c r="G13" s="47" t="s">
        <v>41</v>
      </c>
      <c r="H13" s="52"/>
      <c r="I13" s="53"/>
      <c r="J13" s="209"/>
      <c r="K13" s="353"/>
      <c r="L13" s="357"/>
    </row>
    <row r="14" spans="2:12" ht="24" customHeight="1" hidden="1">
      <c r="B14" s="54" t="s">
        <v>126</v>
      </c>
      <c r="C14" s="8" t="s">
        <v>131</v>
      </c>
      <c r="D14" s="25" t="s">
        <v>63</v>
      </c>
      <c r="E14" s="26" t="s">
        <v>46</v>
      </c>
      <c r="F14" s="27" t="s">
        <v>83</v>
      </c>
      <c r="G14" s="28" t="s">
        <v>41</v>
      </c>
      <c r="H14" s="29" t="s">
        <v>47</v>
      </c>
      <c r="I14" s="30"/>
      <c r="J14" s="209"/>
      <c r="K14" s="353"/>
      <c r="L14" s="357"/>
    </row>
    <row r="15" spans="2:12" ht="22.5" customHeight="1" hidden="1">
      <c r="B15" s="31" t="s">
        <v>99</v>
      </c>
      <c r="C15" s="64" t="s">
        <v>131</v>
      </c>
      <c r="D15" s="25" t="s">
        <v>63</v>
      </c>
      <c r="E15" s="26" t="s">
        <v>46</v>
      </c>
      <c r="F15" s="27" t="s">
        <v>83</v>
      </c>
      <c r="G15" s="28" t="s">
        <v>41</v>
      </c>
      <c r="H15" s="29" t="s">
        <v>47</v>
      </c>
      <c r="I15" s="30" t="s">
        <v>98</v>
      </c>
      <c r="J15" s="211"/>
      <c r="K15" s="353"/>
      <c r="L15" s="357"/>
    </row>
    <row r="16" spans="2:12" ht="36">
      <c r="B16" s="23" t="s">
        <v>66</v>
      </c>
      <c r="C16" s="63">
        <v>871</v>
      </c>
      <c r="D16" s="5" t="s">
        <v>63</v>
      </c>
      <c r="E16" s="5" t="s">
        <v>67</v>
      </c>
      <c r="F16" s="4"/>
      <c r="G16" s="4"/>
      <c r="H16" s="4"/>
      <c r="I16" s="4"/>
      <c r="J16" s="180">
        <f>J17+J32+J30</f>
        <v>4831.400000000001</v>
      </c>
      <c r="K16" s="354">
        <f>K17+K32+K30</f>
        <v>2289.1</v>
      </c>
      <c r="L16" s="358">
        <f>K16/J16*100</f>
        <v>47.379641511777116</v>
      </c>
    </row>
    <row r="17" spans="2:12" ht="25.5">
      <c r="B17" s="76" t="s">
        <v>93</v>
      </c>
      <c r="C17" s="44">
        <v>871</v>
      </c>
      <c r="D17" s="77" t="s">
        <v>63</v>
      </c>
      <c r="E17" s="78" t="s">
        <v>67</v>
      </c>
      <c r="F17" s="79" t="s">
        <v>39</v>
      </c>
      <c r="G17" s="80"/>
      <c r="H17" s="81"/>
      <c r="I17" s="82"/>
      <c r="J17" s="212">
        <f>J18+J21</f>
        <v>4797.200000000001</v>
      </c>
      <c r="K17" s="354">
        <f>K18+K21</f>
        <v>2265.1</v>
      </c>
      <c r="L17" s="358">
        <f>K17/J17*100</f>
        <v>47.2171266572167</v>
      </c>
    </row>
    <row r="18" spans="2:12" ht="12.75">
      <c r="B18" s="76" t="s">
        <v>40</v>
      </c>
      <c r="C18" s="5">
        <v>871</v>
      </c>
      <c r="D18" s="93" t="s">
        <v>63</v>
      </c>
      <c r="E18" s="93" t="s">
        <v>67</v>
      </c>
      <c r="F18" s="79" t="s">
        <v>39</v>
      </c>
      <c r="G18" s="80" t="s">
        <v>184</v>
      </c>
      <c r="H18" s="89"/>
      <c r="I18" s="94"/>
      <c r="J18" s="213">
        <f aca="true" t="shared" si="0" ref="J18:L19">J19</f>
        <v>627.6</v>
      </c>
      <c r="K18" s="355">
        <f t="shared" si="0"/>
        <v>355.6</v>
      </c>
      <c r="L18" s="359">
        <f t="shared" si="0"/>
        <v>56.660293180369656</v>
      </c>
    </row>
    <row r="19" spans="2:12" ht="51">
      <c r="B19" s="95" t="s">
        <v>94</v>
      </c>
      <c r="C19" s="22">
        <v>871</v>
      </c>
      <c r="D19" s="85" t="s">
        <v>63</v>
      </c>
      <c r="E19" s="86" t="s">
        <v>67</v>
      </c>
      <c r="F19" s="87" t="s">
        <v>39</v>
      </c>
      <c r="G19" s="88" t="s">
        <v>184</v>
      </c>
      <c r="H19" s="89" t="s">
        <v>189</v>
      </c>
      <c r="I19" s="96"/>
      <c r="J19" s="214">
        <f t="shared" si="0"/>
        <v>627.6</v>
      </c>
      <c r="K19" s="356">
        <f t="shared" si="0"/>
        <v>355.6</v>
      </c>
      <c r="L19" s="360">
        <f t="shared" si="0"/>
        <v>56.660293180369656</v>
      </c>
    </row>
    <row r="20" spans="2:12" ht="24">
      <c r="B20" s="97" t="s">
        <v>96</v>
      </c>
      <c r="C20" s="65">
        <v>871</v>
      </c>
      <c r="D20" s="85" t="s">
        <v>63</v>
      </c>
      <c r="E20" s="86" t="s">
        <v>67</v>
      </c>
      <c r="F20" s="87" t="s">
        <v>39</v>
      </c>
      <c r="G20" s="88" t="s">
        <v>184</v>
      </c>
      <c r="H20" s="89" t="s">
        <v>189</v>
      </c>
      <c r="I20" s="90" t="s">
        <v>95</v>
      </c>
      <c r="J20" s="214">
        <v>627.6</v>
      </c>
      <c r="K20" s="356">
        <v>355.6</v>
      </c>
      <c r="L20" s="360">
        <f>K20/J20*100</f>
        <v>56.660293180369656</v>
      </c>
    </row>
    <row r="21" spans="2:12" ht="12.75">
      <c r="B21" s="76" t="s">
        <v>42</v>
      </c>
      <c r="C21" s="70">
        <v>871</v>
      </c>
      <c r="D21" s="93" t="s">
        <v>63</v>
      </c>
      <c r="E21" s="93" t="s">
        <v>67</v>
      </c>
      <c r="F21" s="79" t="s">
        <v>39</v>
      </c>
      <c r="G21" s="80" t="s">
        <v>88</v>
      </c>
      <c r="H21" s="81" t="s">
        <v>191</v>
      </c>
      <c r="I21" s="94"/>
      <c r="J21" s="213">
        <f>J22+J27+J25</f>
        <v>4169.6</v>
      </c>
      <c r="K21" s="354">
        <f>K22+K27+K25</f>
        <v>1909.5</v>
      </c>
      <c r="L21" s="358">
        <f>K21/J21*100</f>
        <v>45.79575978511128</v>
      </c>
    </row>
    <row r="22" spans="2:12" ht="51">
      <c r="B22" s="95" t="s">
        <v>94</v>
      </c>
      <c r="C22" s="8">
        <v>871</v>
      </c>
      <c r="D22" s="98" t="s">
        <v>63</v>
      </c>
      <c r="E22" s="98" t="s">
        <v>67</v>
      </c>
      <c r="F22" s="87" t="s">
        <v>39</v>
      </c>
      <c r="G22" s="88" t="s">
        <v>88</v>
      </c>
      <c r="H22" s="89" t="s">
        <v>189</v>
      </c>
      <c r="I22" s="98"/>
      <c r="J22" s="213">
        <f>J23+J24</f>
        <v>2929.8</v>
      </c>
      <c r="K22" s="354">
        <f>K23+K24</f>
        <v>1370.8</v>
      </c>
      <c r="L22" s="358">
        <f>L23</f>
        <v>46.57299520219328</v>
      </c>
    </row>
    <row r="23" spans="2:12" ht="24">
      <c r="B23" s="97" t="s">
        <v>96</v>
      </c>
      <c r="C23" s="8">
        <v>871</v>
      </c>
      <c r="D23" s="98" t="s">
        <v>63</v>
      </c>
      <c r="E23" s="98" t="s">
        <v>67</v>
      </c>
      <c r="F23" s="87" t="s">
        <v>39</v>
      </c>
      <c r="G23" s="88" t="s">
        <v>88</v>
      </c>
      <c r="H23" s="89" t="s">
        <v>189</v>
      </c>
      <c r="I23" s="98" t="s">
        <v>95</v>
      </c>
      <c r="J23" s="214">
        <v>2918</v>
      </c>
      <c r="K23" s="353">
        <v>1359</v>
      </c>
      <c r="L23" s="357">
        <f aca="true" t="shared" si="1" ref="L23:L28">K23/J23*100</f>
        <v>46.57299520219328</v>
      </c>
    </row>
    <row r="24" spans="2:12" ht="24">
      <c r="B24" s="97" t="s">
        <v>115</v>
      </c>
      <c r="C24" s="8" t="s">
        <v>76</v>
      </c>
      <c r="D24" s="98" t="s">
        <v>63</v>
      </c>
      <c r="E24" s="98" t="s">
        <v>67</v>
      </c>
      <c r="F24" s="87" t="s">
        <v>39</v>
      </c>
      <c r="G24" s="88" t="s">
        <v>88</v>
      </c>
      <c r="H24" s="89" t="s">
        <v>189</v>
      </c>
      <c r="I24" s="98" t="s">
        <v>271</v>
      </c>
      <c r="J24" s="214">
        <v>11.8</v>
      </c>
      <c r="K24" s="353">
        <v>11.8</v>
      </c>
      <c r="L24" s="357">
        <f t="shared" si="1"/>
        <v>100</v>
      </c>
    </row>
    <row r="25" spans="2:12" ht="51">
      <c r="B25" s="417" t="s">
        <v>94</v>
      </c>
      <c r="C25" s="10" t="s">
        <v>76</v>
      </c>
      <c r="D25" s="94" t="s">
        <v>63</v>
      </c>
      <c r="E25" s="94" t="s">
        <v>67</v>
      </c>
      <c r="F25" s="79" t="s">
        <v>39</v>
      </c>
      <c r="G25" s="80" t="s">
        <v>88</v>
      </c>
      <c r="H25" s="81" t="s">
        <v>240</v>
      </c>
      <c r="I25" s="94"/>
      <c r="J25" s="213">
        <v>266.2</v>
      </c>
      <c r="K25" s="354">
        <f>K26</f>
        <v>137.4</v>
      </c>
      <c r="L25" s="358">
        <f t="shared" si="1"/>
        <v>51.6153268219384</v>
      </c>
    </row>
    <row r="26" spans="2:12" ht="24">
      <c r="B26" s="97" t="s">
        <v>278</v>
      </c>
      <c r="C26" s="8" t="s">
        <v>76</v>
      </c>
      <c r="D26" s="98" t="s">
        <v>63</v>
      </c>
      <c r="E26" s="98" t="s">
        <v>67</v>
      </c>
      <c r="F26" s="87" t="s">
        <v>39</v>
      </c>
      <c r="G26" s="88" t="s">
        <v>88</v>
      </c>
      <c r="H26" s="89" t="s">
        <v>240</v>
      </c>
      <c r="I26" s="98" t="s">
        <v>95</v>
      </c>
      <c r="J26" s="214">
        <v>266.2</v>
      </c>
      <c r="K26" s="353">
        <v>137.4</v>
      </c>
      <c r="L26" s="357">
        <f t="shared" si="1"/>
        <v>51.6153268219384</v>
      </c>
    </row>
    <row r="27" spans="2:12" ht="51">
      <c r="B27" s="95" t="s">
        <v>97</v>
      </c>
      <c r="C27" s="8">
        <v>871</v>
      </c>
      <c r="D27" s="99" t="s">
        <v>63</v>
      </c>
      <c r="E27" s="99" t="s">
        <v>67</v>
      </c>
      <c r="F27" s="87" t="s">
        <v>39</v>
      </c>
      <c r="G27" s="88" t="s">
        <v>88</v>
      </c>
      <c r="H27" s="89" t="s">
        <v>190</v>
      </c>
      <c r="I27" s="100"/>
      <c r="J27" s="215">
        <f>J28+J29</f>
        <v>973.6</v>
      </c>
      <c r="K27" s="354">
        <f>K28+K29</f>
        <v>401.3</v>
      </c>
      <c r="L27" s="358">
        <f t="shared" si="1"/>
        <v>41.21815940838127</v>
      </c>
    </row>
    <row r="28" spans="2:12" ht="24">
      <c r="B28" s="92" t="s">
        <v>99</v>
      </c>
      <c r="C28" s="8">
        <v>871</v>
      </c>
      <c r="D28" s="100" t="s">
        <v>63</v>
      </c>
      <c r="E28" s="100" t="s">
        <v>67</v>
      </c>
      <c r="F28" s="87" t="s">
        <v>39</v>
      </c>
      <c r="G28" s="88" t="s">
        <v>88</v>
      </c>
      <c r="H28" s="89" t="s">
        <v>190</v>
      </c>
      <c r="I28" s="98" t="s">
        <v>98</v>
      </c>
      <c r="J28" s="216">
        <v>943.6</v>
      </c>
      <c r="K28" s="353">
        <v>401</v>
      </c>
      <c r="L28" s="357">
        <f t="shared" si="1"/>
        <v>42.49682068673166</v>
      </c>
    </row>
    <row r="29" spans="2:12" ht="12.75">
      <c r="B29" s="92" t="s">
        <v>100</v>
      </c>
      <c r="C29" s="8">
        <v>871</v>
      </c>
      <c r="D29" s="100" t="s">
        <v>63</v>
      </c>
      <c r="E29" s="100" t="s">
        <v>67</v>
      </c>
      <c r="F29" s="87" t="s">
        <v>39</v>
      </c>
      <c r="G29" s="88" t="s">
        <v>88</v>
      </c>
      <c r="H29" s="89" t="s">
        <v>190</v>
      </c>
      <c r="I29" s="98" t="s">
        <v>87</v>
      </c>
      <c r="J29" s="216">
        <v>30</v>
      </c>
      <c r="K29" s="353">
        <v>0.3</v>
      </c>
      <c r="L29" s="357">
        <v>0</v>
      </c>
    </row>
    <row r="30" spans="2:12" ht="12.75">
      <c r="B30" s="186" t="s">
        <v>318</v>
      </c>
      <c r="C30" s="10" t="s">
        <v>76</v>
      </c>
      <c r="D30" s="184" t="s">
        <v>63</v>
      </c>
      <c r="E30" s="185" t="s">
        <v>67</v>
      </c>
      <c r="F30" s="79" t="s">
        <v>89</v>
      </c>
      <c r="G30" s="80" t="s">
        <v>203</v>
      </c>
      <c r="H30" s="81" t="s">
        <v>265</v>
      </c>
      <c r="I30" s="422"/>
      <c r="J30" s="215">
        <v>13.8</v>
      </c>
      <c r="K30" s="354">
        <f>K31</f>
        <v>13.8</v>
      </c>
      <c r="L30" s="358">
        <f>L31</f>
        <v>100</v>
      </c>
    </row>
    <row r="31" spans="2:12" ht="24">
      <c r="B31" s="92" t="s">
        <v>99</v>
      </c>
      <c r="C31" s="8" t="s">
        <v>76</v>
      </c>
      <c r="D31" s="100" t="s">
        <v>63</v>
      </c>
      <c r="E31" s="421" t="s">
        <v>67</v>
      </c>
      <c r="F31" s="87" t="s">
        <v>89</v>
      </c>
      <c r="G31" s="88" t="s">
        <v>203</v>
      </c>
      <c r="H31" s="89" t="s">
        <v>265</v>
      </c>
      <c r="I31" s="183" t="s">
        <v>98</v>
      </c>
      <c r="J31" s="216">
        <v>13.8</v>
      </c>
      <c r="K31" s="353">
        <v>13.8</v>
      </c>
      <c r="L31" s="357">
        <f>K31/J31*100</f>
        <v>100</v>
      </c>
    </row>
    <row r="32" spans="2:12" ht="12.75">
      <c r="B32" s="186" t="s">
        <v>84</v>
      </c>
      <c r="C32" s="10" t="s">
        <v>76</v>
      </c>
      <c r="D32" s="184" t="s">
        <v>63</v>
      </c>
      <c r="E32" s="185" t="s">
        <v>67</v>
      </c>
      <c r="F32" s="79" t="s">
        <v>44</v>
      </c>
      <c r="G32" s="88"/>
      <c r="H32" s="89"/>
      <c r="I32" s="183"/>
      <c r="J32" s="215">
        <f>J33</f>
        <v>20.4</v>
      </c>
      <c r="K32" s="354">
        <f>K33</f>
        <v>10.2</v>
      </c>
      <c r="L32" s="358">
        <f>L33</f>
        <v>50</v>
      </c>
    </row>
    <row r="33" spans="2:12" ht="51">
      <c r="B33" s="41" t="s">
        <v>192</v>
      </c>
      <c r="C33" s="10">
        <v>871</v>
      </c>
      <c r="D33" s="44" t="s">
        <v>63</v>
      </c>
      <c r="E33" s="45" t="s">
        <v>67</v>
      </c>
      <c r="F33" s="46" t="s">
        <v>44</v>
      </c>
      <c r="G33" s="47" t="s">
        <v>184</v>
      </c>
      <c r="H33" s="52"/>
      <c r="I33" s="187"/>
      <c r="J33" s="215">
        <f>J34+J36</f>
        <v>20.4</v>
      </c>
      <c r="K33" s="353">
        <f>K34+K36</f>
        <v>10.2</v>
      </c>
      <c r="L33" s="357">
        <f>L34</f>
        <v>50</v>
      </c>
    </row>
    <row r="34" spans="2:12" ht="60">
      <c r="B34" s="188" t="s">
        <v>193</v>
      </c>
      <c r="C34" s="8" t="s">
        <v>76</v>
      </c>
      <c r="D34" s="25" t="s">
        <v>63</v>
      </c>
      <c r="E34" s="26" t="s">
        <v>67</v>
      </c>
      <c r="F34" s="27" t="s">
        <v>44</v>
      </c>
      <c r="G34" s="28" t="s">
        <v>184</v>
      </c>
      <c r="H34" s="29" t="s">
        <v>196</v>
      </c>
      <c r="I34" s="189"/>
      <c r="J34" s="216">
        <f>J35</f>
        <v>20.4</v>
      </c>
      <c r="K34" s="353">
        <f>K35</f>
        <v>10.2</v>
      </c>
      <c r="L34" s="357">
        <f>L35</f>
        <v>50</v>
      </c>
    </row>
    <row r="35" spans="2:12" ht="12.75">
      <c r="B35" s="190" t="s">
        <v>194</v>
      </c>
      <c r="C35" s="100" t="s">
        <v>76</v>
      </c>
      <c r="D35" s="25" t="s">
        <v>63</v>
      </c>
      <c r="E35" s="26" t="s">
        <v>67</v>
      </c>
      <c r="F35" s="27" t="s">
        <v>44</v>
      </c>
      <c r="G35" s="28" t="s">
        <v>184</v>
      </c>
      <c r="H35" s="29" t="s">
        <v>196</v>
      </c>
      <c r="I35" s="189" t="s">
        <v>188</v>
      </c>
      <c r="J35" s="216">
        <v>20.4</v>
      </c>
      <c r="K35" s="353">
        <v>10.2</v>
      </c>
      <c r="L35" s="357">
        <f>K35/J35*100</f>
        <v>50</v>
      </c>
    </row>
    <row r="36" spans="2:12" ht="0.75" customHeight="1">
      <c r="B36" s="48" t="s">
        <v>195</v>
      </c>
      <c r="C36" s="100" t="s">
        <v>76</v>
      </c>
      <c r="D36" s="25" t="s">
        <v>63</v>
      </c>
      <c r="E36" s="25" t="s">
        <v>67</v>
      </c>
      <c r="F36" s="27" t="s">
        <v>44</v>
      </c>
      <c r="G36" s="28" t="s">
        <v>184</v>
      </c>
      <c r="H36" s="29" t="s">
        <v>197</v>
      </c>
      <c r="I36" s="189"/>
      <c r="J36" s="216">
        <f>J37</f>
        <v>0</v>
      </c>
      <c r="K36" s="353">
        <f>K37</f>
        <v>0</v>
      </c>
      <c r="L36" s="357">
        <f>L37</f>
        <v>0</v>
      </c>
    </row>
    <row r="37" spans="2:12" ht="12.75" hidden="1">
      <c r="B37" s="190" t="s">
        <v>194</v>
      </c>
      <c r="C37" s="100" t="s">
        <v>76</v>
      </c>
      <c r="D37" s="25" t="s">
        <v>63</v>
      </c>
      <c r="E37" s="26" t="s">
        <v>67</v>
      </c>
      <c r="F37" s="27" t="s">
        <v>44</v>
      </c>
      <c r="G37" s="28" t="s">
        <v>184</v>
      </c>
      <c r="H37" s="29" t="s">
        <v>197</v>
      </c>
      <c r="I37" s="189" t="s">
        <v>188</v>
      </c>
      <c r="J37" s="216"/>
      <c r="K37" s="353"/>
      <c r="L37" s="357"/>
    </row>
    <row r="38" spans="2:12" ht="43.5">
      <c r="B38" s="191" t="s">
        <v>198</v>
      </c>
      <c r="C38" s="184" t="s">
        <v>76</v>
      </c>
      <c r="D38" s="192" t="s">
        <v>63</v>
      </c>
      <c r="E38" s="193" t="s">
        <v>152</v>
      </c>
      <c r="F38" s="194"/>
      <c r="G38" s="195"/>
      <c r="H38" s="196"/>
      <c r="I38" s="197"/>
      <c r="J38" s="217">
        <f>J39</f>
        <v>22.5</v>
      </c>
      <c r="K38" s="354">
        <f>K40</f>
        <v>11.2</v>
      </c>
      <c r="L38" s="358">
        <f>L39</f>
        <v>49.77777777777778</v>
      </c>
    </row>
    <row r="39" spans="2:12" ht="12.75">
      <c r="B39" s="41" t="s">
        <v>84</v>
      </c>
      <c r="C39" s="10" t="s">
        <v>76</v>
      </c>
      <c r="D39" s="44" t="s">
        <v>63</v>
      </c>
      <c r="E39" s="45" t="s">
        <v>152</v>
      </c>
      <c r="F39" s="46" t="s">
        <v>44</v>
      </c>
      <c r="G39" s="47"/>
      <c r="H39" s="52"/>
      <c r="I39" s="55"/>
      <c r="J39" s="217">
        <f>J40</f>
        <v>22.5</v>
      </c>
      <c r="K39" s="354">
        <f>K40</f>
        <v>11.2</v>
      </c>
      <c r="L39" s="358">
        <f>L40</f>
        <v>49.77777777777778</v>
      </c>
    </row>
    <row r="40" spans="2:12" ht="51">
      <c r="B40" s="41" t="s">
        <v>192</v>
      </c>
      <c r="C40" s="184" t="s">
        <v>76</v>
      </c>
      <c r="D40" s="44" t="s">
        <v>63</v>
      </c>
      <c r="E40" s="45" t="s">
        <v>152</v>
      </c>
      <c r="F40" s="46" t="s">
        <v>44</v>
      </c>
      <c r="G40" s="47" t="s">
        <v>184</v>
      </c>
      <c r="H40" s="29"/>
      <c r="I40" s="30"/>
      <c r="J40" s="217">
        <f>J41</f>
        <v>22.5</v>
      </c>
      <c r="K40" s="354">
        <f>K41</f>
        <v>11.2</v>
      </c>
      <c r="L40" s="358">
        <f>L41</f>
        <v>49.77777777777778</v>
      </c>
    </row>
    <row r="41" spans="2:12" ht="60">
      <c r="B41" s="198" t="s">
        <v>199</v>
      </c>
      <c r="C41" s="8">
        <v>871</v>
      </c>
      <c r="D41" s="25" t="s">
        <v>63</v>
      </c>
      <c r="E41" s="26" t="s">
        <v>152</v>
      </c>
      <c r="F41" s="27" t="s">
        <v>44</v>
      </c>
      <c r="G41" s="28" t="s">
        <v>184</v>
      </c>
      <c r="H41" s="29" t="s">
        <v>200</v>
      </c>
      <c r="I41" s="30"/>
      <c r="J41" s="218">
        <f>J42</f>
        <v>22.5</v>
      </c>
      <c r="K41" s="353">
        <f>K42</f>
        <v>11.2</v>
      </c>
      <c r="L41" s="357">
        <f>L42</f>
        <v>49.77777777777778</v>
      </c>
    </row>
    <row r="42" spans="2:12" ht="12.75">
      <c r="B42" s="190" t="s">
        <v>84</v>
      </c>
      <c r="C42" s="8">
        <v>871</v>
      </c>
      <c r="D42" s="25" t="s">
        <v>63</v>
      </c>
      <c r="E42" s="26" t="s">
        <v>152</v>
      </c>
      <c r="F42" s="27" t="s">
        <v>44</v>
      </c>
      <c r="G42" s="28" t="s">
        <v>184</v>
      </c>
      <c r="H42" s="29" t="s">
        <v>200</v>
      </c>
      <c r="I42" s="30" t="s">
        <v>188</v>
      </c>
      <c r="J42" s="218">
        <v>22.5</v>
      </c>
      <c r="K42" s="353">
        <v>11.2</v>
      </c>
      <c r="L42" s="357">
        <f>K42/J42*100</f>
        <v>49.77777777777778</v>
      </c>
    </row>
    <row r="43" spans="2:12" ht="12.75">
      <c r="B43" s="206" t="s">
        <v>57</v>
      </c>
      <c r="C43" s="10">
        <v>871</v>
      </c>
      <c r="D43" s="32" t="s">
        <v>101</v>
      </c>
      <c r="E43" s="33" t="s">
        <v>45</v>
      </c>
      <c r="F43" s="27"/>
      <c r="G43" s="28"/>
      <c r="H43" s="29"/>
      <c r="I43" s="30"/>
      <c r="J43" s="219">
        <f>J44</f>
        <v>50</v>
      </c>
      <c r="K43" s="354">
        <v>0</v>
      </c>
      <c r="L43" s="358">
        <v>0</v>
      </c>
    </row>
    <row r="44" spans="2:12" ht="12.75">
      <c r="B44" s="76" t="s">
        <v>57</v>
      </c>
      <c r="C44" s="66">
        <v>871</v>
      </c>
      <c r="D44" s="77" t="s">
        <v>63</v>
      </c>
      <c r="E44" s="78" t="s">
        <v>45</v>
      </c>
      <c r="F44" s="79" t="s">
        <v>55</v>
      </c>
      <c r="G44" s="80"/>
      <c r="H44" s="81"/>
      <c r="I44" s="82"/>
      <c r="J44" s="212">
        <f>J45</f>
        <v>50</v>
      </c>
      <c r="K44" s="354">
        <v>0</v>
      </c>
      <c r="L44" s="358">
        <v>0</v>
      </c>
    </row>
    <row r="45" spans="2:12" ht="12.75">
      <c r="B45" s="76" t="s">
        <v>56</v>
      </c>
      <c r="C45" s="44">
        <v>871</v>
      </c>
      <c r="D45" s="77" t="s">
        <v>63</v>
      </c>
      <c r="E45" s="78" t="s">
        <v>45</v>
      </c>
      <c r="F45" s="79" t="s">
        <v>55</v>
      </c>
      <c r="G45" s="80" t="s">
        <v>184</v>
      </c>
      <c r="H45" s="89"/>
      <c r="I45" s="90"/>
      <c r="J45" s="213">
        <f>J46</f>
        <v>50</v>
      </c>
      <c r="K45" s="354">
        <v>0</v>
      </c>
      <c r="L45" s="358">
        <v>0</v>
      </c>
    </row>
    <row r="46" spans="2:12" ht="32.25" customHeight="1">
      <c r="B46" s="105" t="s">
        <v>102</v>
      </c>
      <c r="C46" s="8">
        <v>871</v>
      </c>
      <c r="D46" s="85" t="s">
        <v>63</v>
      </c>
      <c r="E46" s="86" t="s">
        <v>45</v>
      </c>
      <c r="F46" s="87" t="s">
        <v>55</v>
      </c>
      <c r="G46" s="88" t="s">
        <v>184</v>
      </c>
      <c r="H46" s="89" t="s">
        <v>201</v>
      </c>
      <c r="I46" s="90"/>
      <c r="J46" s="214">
        <f>J47</f>
        <v>50</v>
      </c>
      <c r="K46" s="353">
        <v>0</v>
      </c>
      <c r="L46" s="357">
        <v>0</v>
      </c>
    </row>
    <row r="47" spans="2:12" ht="12.75">
      <c r="B47" s="42" t="s">
        <v>103</v>
      </c>
      <c r="C47" s="8">
        <v>871</v>
      </c>
      <c r="D47" s="25" t="s">
        <v>63</v>
      </c>
      <c r="E47" s="26" t="s">
        <v>45</v>
      </c>
      <c r="F47" s="27" t="s">
        <v>55</v>
      </c>
      <c r="G47" s="28" t="s">
        <v>184</v>
      </c>
      <c r="H47" s="29" t="s">
        <v>201</v>
      </c>
      <c r="I47" s="30" t="s">
        <v>104</v>
      </c>
      <c r="J47" s="179">
        <v>50</v>
      </c>
      <c r="K47" s="353">
        <v>0</v>
      </c>
      <c r="L47" s="357">
        <v>0</v>
      </c>
    </row>
    <row r="48" spans="2:12" ht="22.5" customHeight="1">
      <c r="B48" s="206" t="s">
        <v>73</v>
      </c>
      <c r="C48" s="10">
        <v>871</v>
      </c>
      <c r="D48" s="32" t="s">
        <v>63</v>
      </c>
      <c r="E48" s="33" t="s">
        <v>46</v>
      </c>
      <c r="F48" s="27"/>
      <c r="G48" s="28"/>
      <c r="H48" s="29"/>
      <c r="I48" s="30"/>
      <c r="J48" s="219">
        <f>J49+J57+J79+J75</f>
        <v>2859.9</v>
      </c>
      <c r="K48" s="354">
        <f>K49+K75+K78+K57</f>
        <v>315.1</v>
      </c>
      <c r="L48" s="358">
        <f>K48/J48*100</f>
        <v>11.017867757613903</v>
      </c>
    </row>
    <row r="49" spans="2:12" ht="24" customHeight="1">
      <c r="B49" s="146" t="s">
        <v>153</v>
      </c>
      <c r="C49" s="10">
        <v>871</v>
      </c>
      <c r="D49" s="94" t="s">
        <v>63</v>
      </c>
      <c r="E49" s="94" t="s">
        <v>46</v>
      </c>
      <c r="F49" s="79" t="s">
        <v>63</v>
      </c>
      <c r="G49" s="80"/>
      <c r="H49" s="81"/>
      <c r="I49" s="94"/>
      <c r="J49" s="213">
        <f>J50</f>
        <v>1010</v>
      </c>
      <c r="K49" s="354">
        <f>K50</f>
        <v>191.20000000000002</v>
      </c>
      <c r="L49" s="358">
        <f>L50</f>
        <v>18.930693069306933</v>
      </c>
    </row>
    <row r="50" spans="2:12" ht="57" customHeight="1">
      <c r="B50" s="151" t="s">
        <v>154</v>
      </c>
      <c r="C50" s="10">
        <v>871</v>
      </c>
      <c r="D50" s="94" t="s">
        <v>63</v>
      </c>
      <c r="E50" s="94" t="s">
        <v>46</v>
      </c>
      <c r="F50" s="79" t="s">
        <v>63</v>
      </c>
      <c r="G50" s="80" t="s">
        <v>184</v>
      </c>
      <c r="H50" s="81"/>
      <c r="I50" s="113"/>
      <c r="J50" s="213">
        <f>J51+J53+J55</f>
        <v>1010</v>
      </c>
      <c r="K50" s="354">
        <f>K51+K55</f>
        <v>191.20000000000002</v>
      </c>
      <c r="L50" s="358">
        <f>K50/J50*100</f>
        <v>18.930693069306933</v>
      </c>
    </row>
    <row r="51" spans="2:12" ht="105.75" customHeight="1">
      <c r="B51" s="148" t="s">
        <v>202</v>
      </c>
      <c r="C51" s="8" t="s">
        <v>76</v>
      </c>
      <c r="D51" s="85" t="s">
        <v>63</v>
      </c>
      <c r="E51" s="86" t="s">
        <v>46</v>
      </c>
      <c r="F51" s="87" t="s">
        <v>63</v>
      </c>
      <c r="G51" s="88" t="s">
        <v>184</v>
      </c>
      <c r="H51" s="89" t="s">
        <v>205</v>
      </c>
      <c r="I51" s="96"/>
      <c r="J51" s="212">
        <f>J52</f>
        <v>670</v>
      </c>
      <c r="K51" s="354">
        <f>K52</f>
        <v>128.3</v>
      </c>
      <c r="L51" s="358">
        <f>K51/J51*100</f>
        <v>19.149253731343286</v>
      </c>
    </row>
    <row r="52" spans="2:12" ht="25.5">
      <c r="B52" s="84" t="s">
        <v>99</v>
      </c>
      <c r="C52" s="22">
        <v>871</v>
      </c>
      <c r="D52" s="85" t="s">
        <v>63</v>
      </c>
      <c r="E52" s="86" t="s">
        <v>46</v>
      </c>
      <c r="F52" s="87" t="s">
        <v>63</v>
      </c>
      <c r="G52" s="88" t="s">
        <v>184</v>
      </c>
      <c r="H52" s="89" t="s">
        <v>205</v>
      </c>
      <c r="I52" s="96" t="s">
        <v>88</v>
      </c>
      <c r="J52" s="220">
        <v>670</v>
      </c>
      <c r="K52" s="353">
        <v>128.3</v>
      </c>
      <c r="L52" s="357">
        <f>K52/J52*100</f>
        <v>19.149253731343286</v>
      </c>
    </row>
    <row r="53" spans="2:12" ht="63.75">
      <c r="B53" s="148" t="s">
        <v>155</v>
      </c>
      <c r="C53" s="25">
        <v>871</v>
      </c>
      <c r="D53" s="99" t="s">
        <v>63</v>
      </c>
      <c r="E53" s="99" t="s">
        <v>46</v>
      </c>
      <c r="F53" s="87" t="s">
        <v>63</v>
      </c>
      <c r="G53" s="88" t="s">
        <v>184</v>
      </c>
      <c r="H53" s="89" t="s">
        <v>206</v>
      </c>
      <c r="I53" s="98"/>
      <c r="J53" s="215">
        <f>J54</f>
        <v>40</v>
      </c>
      <c r="K53" s="354">
        <f>K54</f>
        <v>0</v>
      </c>
      <c r="L53" s="358">
        <f>L54</f>
        <v>0</v>
      </c>
    </row>
    <row r="54" spans="2:12" ht="25.5">
      <c r="B54" s="84" t="s">
        <v>99</v>
      </c>
      <c r="C54" s="22">
        <v>871</v>
      </c>
      <c r="D54" s="99" t="s">
        <v>63</v>
      </c>
      <c r="E54" s="149" t="s">
        <v>46</v>
      </c>
      <c r="F54" s="87" t="s">
        <v>63</v>
      </c>
      <c r="G54" s="88" t="s">
        <v>184</v>
      </c>
      <c r="H54" s="89" t="s">
        <v>206</v>
      </c>
      <c r="I54" s="101" t="s">
        <v>98</v>
      </c>
      <c r="J54" s="216">
        <v>40</v>
      </c>
      <c r="K54" s="353">
        <v>0</v>
      </c>
      <c r="L54" s="357">
        <f aca="true" t="shared" si="2" ref="L54:L60">K54/J54*100</f>
        <v>0</v>
      </c>
    </row>
    <row r="55" spans="2:12" ht="63.75">
      <c r="B55" s="148" t="s">
        <v>156</v>
      </c>
      <c r="C55" s="65">
        <v>871</v>
      </c>
      <c r="D55" s="85" t="s">
        <v>63</v>
      </c>
      <c r="E55" s="86" t="s">
        <v>46</v>
      </c>
      <c r="F55" s="87" t="s">
        <v>63</v>
      </c>
      <c r="G55" s="88" t="s">
        <v>184</v>
      </c>
      <c r="H55" s="89" t="s">
        <v>207</v>
      </c>
      <c r="I55" s="90"/>
      <c r="J55" s="212">
        <f>J56</f>
        <v>300</v>
      </c>
      <c r="K55" s="354">
        <f>K56</f>
        <v>62.9</v>
      </c>
      <c r="L55" s="358">
        <f t="shared" si="2"/>
        <v>20.96666666666667</v>
      </c>
    </row>
    <row r="56" spans="2:12" ht="32.25" customHeight="1">
      <c r="B56" s="84" t="s">
        <v>99</v>
      </c>
      <c r="C56" s="22">
        <v>871</v>
      </c>
      <c r="D56" s="85" t="s">
        <v>63</v>
      </c>
      <c r="E56" s="86" t="s">
        <v>46</v>
      </c>
      <c r="F56" s="87" t="s">
        <v>63</v>
      </c>
      <c r="G56" s="88" t="s">
        <v>184</v>
      </c>
      <c r="H56" s="89" t="s">
        <v>207</v>
      </c>
      <c r="I56" s="90" t="s">
        <v>98</v>
      </c>
      <c r="J56" s="220">
        <v>300</v>
      </c>
      <c r="K56" s="353">
        <v>62.9</v>
      </c>
      <c r="L56" s="357">
        <f t="shared" si="2"/>
        <v>20.96666666666667</v>
      </c>
    </row>
    <row r="57" spans="2:12" ht="38.25">
      <c r="B57" s="146" t="s">
        <v>157</v>
      </c>
      <c r="C57" s="44">
        <v>871</v>
      </c>
      <c r="D57" s="77" t="s">
        <v>63</v>
      </c>
      <c r="E57" s="78" t="s">
        <v>46</v>
      </c>
      <c r="F57" s="79" t="s">
        <v>65</v>
      </c>
      <c r="G57" s="88"/>
      <c r="H57" s="89"/>
      <c r="I57" s="90"/>
      <c r="J57" s="212">
        <f>J58+J65+J70</f>
        <v>1251</v>
      </c>
      <c r="K57" s="354">
        <f>K58+K65</f>
        <v>26.5</v>
      </c>
      <c r="L57" s="358">
        <f t="shared" si="2"/>
        <v>2.1183053557154277</v>
      </c>
    </row>
    <row r="58" spans="2:12" ht="38.25">
      <c r="B58" s="151" t="s">
        <v>158</v>
      </c>
      <c r="C58" s="44" t="s">
        <v>76</v>
      </c>
      <c r="D58" s="77" t="s">
        <v>63</v>
      </c>
      <c r="E58" s="78" t="s">
        <v>46</v>
      </c>
      <c r="F58" s="79" t="s">
        <v>65</v>
      </c>
      <c r="G58" s="80" t="s">
        <v>184</v>
      </c>
      <c r="H58" s="81"/>
      <c r="I58" s="83"/>
      <c r="J58" s="212">
        <f>J59+J61+J63</f>
        <v>440</v>
      </c>
      <c r="K58" s="354">
        <f>K59+K61</f>
        <v>17.5</v>
      </c>
      <c r="L58" s="358">
        <f t="shared" si="2"/>
        <v>3.977272727272727</v>
      </c>
    </row>
    <row r="59" spans="2:12" ht="25.5">
      <c r="B59" s="147" t="s">
        <v>246</v>
      </c>
      <c r="C59" s="25" t="s">
        <v>76</v>
      </c>
      <c r="D59" s="85" t="s">
        <v>63</v>
      </c>
      <c r="E59" s="86" t="s">
        <v>46</v>
      </c>
      <c r="F59" s="87" t="s">
        <v>65</v>
      </c>
      <c r="G59" s="88" t="s">
        <v>184</v>
      </c>
      <c r="H59" s="29" t="s">
        <v>208</v>
      </c>
      <c r="I59" s="90"/>
      <c r="J59" s="220">
        <f>J60</f>
        <v>90</v>
      </c>
      <c r="K59" s="353">
        <f>K60</f>
        <v>14.4</v>
      </c>
      <c r="L59" s="357">
        <f t="shared" si="2"/>
        <v>16</v>
      </c>
    </row>
    <row r="60" spans="2:12" ht="25.5">
      <c r="B60" s="84" t="s">
        <v>99</v>
      </c>
      <c r="C60" s="25" t="s">
        <v>76</v>
      </c>
      <c r="D60" s="85" t="s">
        <v>63</v>
      </c>
      <c r="E60" s="86" t="s">
        <v>46</v>
      </c>
      <c r="F60" s="87" t="s">
        <v>65</v>
      </c>
      <c r="G60" s="88" t="s">
        <v>184</v>
      </c>
      <c r="H60" s="29" t="s">
        <v>208</v>
      </c>
      <c r="I60" s="90" t="s">
        <v>98</v>
      </c>
      <c r="J60" s="220">
        <v>90</v>
      </c>
      <c r="K60" s="353">
        <v>14.4</v>
      </c>
      <c r="L60" s="357">
        <f t="shared" si="2"/>
        <v>16</v>
      </c>
    </row>
    <row r="61" spans="2:12" ht="76.5">
      <c r="B61" s="147" t="s">
        <v>159</v>
      </c>
      <c r="C61" s="8">
        <v>871</v>
      </c>
      <c r="D61" s="85" t="s">
        <v>63</v>
      </c>
      <c r="E61" s="86" t="s">
        <v>46</v>
      </c>
      <c r="F61" s="87" t="s">
        <v>65</v>
      </c>
      <c r="G61" s="88" t="s">
        <v>184</v>
      </c>
      <c r="H61" s="81"/>
      <c r="I61" s="82"/>
      <c r="J61" s="220">
        <f>J62</f>
        <v>250</v>
      </c>
      <c r="K61" s="353">
        <f>K62</f>
        <v>3.1</v>
      </c>
      <c r="L61" s="357">
        <f>L62</f>
        <v>1.24</v>
      </c>
    </row>
    <row r="62" spans="2:12" ht="25.5">
      <c r="B62" s="84" t="s">
        <v>99</v>
      </c>
      <c r="C62" s="8">
        <v>871</v>
      </c>
      <c r="D62" s="85" t="s">
        <v>63</v>
      </c>
      <c r="E62" s="86" t="s">
        <v>46</v>
      </c>
      <c r="F62" s="87" t="s">
        <v>65</v>
      </c>
      <c r="G62" s="88" t="s">
        <v>184</v>
      </c>
      <c r="H62" s="29" t="s">
        <v>209</v>
      </c>
      <c r="I62" s="90" t="s">
        <v>98</v>
      </c>
      <c r="J62" s="220">
        <v>250</v>
      </c>
      <c r="K62" s="353">
        <v>3.1</v>
      </c>
      <c r="L62" s="357">
        <f>K62/J62*100</f>
        <v>1.24</v>
      </c>
    </row>
    <row r="63" spans="2:12" ht="12.75">
      <c r="B63" s="199" t="s">
        <v>160</v>
      </c>
      <c r="C63" s="8" t="s">
        <v>76</v>
      </c>
      <c r="D63" s="85" t="s">
        <v>63</v>
      </c>
      <c r="E63" s="86" t="s">
        <v>46</v>
      </c>
      <c r="F63" s="87" t="s">
        <v>65</v>
      </c>
      <c r="G63" s="88" t="s">
        <v>184</v>
      </c>
      <c r="H63" s="89"/>
      <c r="I63" s="90"/>
      <c r="J63" s="220">
        <f>J64</f>
        <v>100</v>
      </c>
      <c r="K63" s="353">
        <v>0</v>
      </c>
      <c r="L63" s="357">
        <v>0</v>
      </c>
    </row>
    <row r="64" spans="2:12" ht="24">
      <c r="B64" s="92" t="s">
        <v>99</v>
      </c>
      <c r="C64" s="67">
        <v>871</v>
      </c>
      <c r="D64" s="85" t="s">
        <v>63</v>
      </c>
      <c r="E64" s="86" t="s">
        <v>46</v>
      </c>
      <c r="F64" s="87" t="s">
        <v>65</v>
      </c>
      <c r="G64" s="88" t="s">
        <v>184</v>
      </c>
      <c r="H64" s="29" t="s">
        <v>210</v>
      </c>
      <c r="I64" s="90" t="s">
        <v>98</v>
      </c>
      <c r="J64" s="220">
        <v>100</v>
      </c>
      <c r="K64" s="353">
        <v>0</v>
      </c>
      <c r="L64" s="357">
        <v>0</v>
      </c>
    </row>
    <row r="65" spans="2:12" ht="25.5">
      <c r="B65" s="151" t="s">
        <v>161</v>
      </c>
      <c r="C65" s="35">
        <v>871</v>
      </c>
      <c r="D65" s="77" t="s">
        <v>63</v>
      </c>
      <c r="E65" s="78" t="s">
        <v>46</v>
      </c>
      <c r="F65" s="79" t="s">
        <v>65</v>
      </c>
      <c r="G65" s="80" t="s">
        <v>88</v>
      </c>
      <c r="H65" s="81"/>
      <c r="I65" s="82"/>
      <c r="J65" s="212">
        <f>J66+J68</f>
        <v>261</v>
      </c>
      <c r="K65" s="354">
        <f>K66+K68</f>
        <v>9</v>
      </c>
      <c r="L65" s="358">
        <f>K65/J65*100</f>
        <v>3.4482758620689653</v>
      </c>
    </row>
    <row r="66" spans="2:12" ht="24">
      <c r="B66" s="91" t="s">
        <v>162</v>
      </c>
      <c r="C66" s="22">
        <v>871</v>
      </c>
      <c r="D66" s="99" t="s">
        <v>63</v>
      </c>
      <c r="E66" s="99" t="s">
        <v>46</v>
      </c>
      <c r="F66" s="87" t="s">
        <v>65</v>
      </c>
      <c r="G66" s="88" t="s">
        <v>88</v>
      </c>
      <c r="H66" s="89" t="s">
        <v>211</v>
      </c>
      <c r="I66" s="98"/>
      <c r="J66" s="216">
        <f>J67</f>
        <v>211</v>
      </c>
      <c r="K66" s="353">
        <f>K67</f>
        <v>9</v>
      </c>
      <c r="L66" s="357">
        <f>K66/J66*100</f>
        <v>4.265402843601896</v>
      </c>
    </row>
    <row r="67" spans="2:12" ht="24">
      <c r="B67" s="92" t="s">
        <v>99</v>
      </c>
      <c r="C67" s="8">
        <v>871</v>
      </c>
      <c r="D67" s="99" t="s">
        <v>63</v>
      </c>
      <c r="E67" s="99" t="s">
        <v>46</v>
      </c>
      <c r="F67" s="87" t="s">
        <v>65</v>
      </c>
      <c r="G67" s="88" t="s">
        <v>88</v>
      </c>
      <c r="H67" s="89" t="s">
        <v>211</v>
      </c>
      <c r="I67" s="98" t="s">
        <v>98</v>
      </c>
      <c r="J67" s="216">
        <v>211</v>
      </c>
      <c r="K67" s="353">
        <v>9</v>
      </c>
      <c r="L67" s="357">
        <f>K67/J67*100</f>
        <v>4.265402843601896</v>
      </c>
    </row>
    <row r="68" spans="2:12" ht="24">
      <c r="B68" s="91" t="s">
        <v>163</v>
      </c>
      <c r="C68" s="8">
        <v>871</v>
      </c>
      <c r="D68" s="99" t="s">
        <v>63</v>
      </c>
      <c r="E68" s="99" t="s">
        <v>46</v>
      </c>
      <c r="F68" s="87" t="s">
        <v>65</v>
      </c>
      <c r="G68" s="88" t="s">
        <v>88</v>
      </c>
      <c r="H68" s="89" t="s">
        <v>212</v>
      </c>
      <c r="I68" s="108"/>
      <c r="J68" s="216">
        <f>J69</f>
        <v>50</v>
      </c>
      <c r="K68" s="353">
        <v>0</v>
      </c>
      <c r="L68" s="357">
        <v>0</v>
      </c>
    </row>
    <row r="69" spans="2:12" ht="24">
      <c r="B69" s="92" t="s">
        <v>99</v>
      </c>
      <c r="C69" s="25">
        <v>871</v>
      </c>
      <c r="D69" s="99" t="s">
        <v>63</v>
      </c>
      <c r="E69" s="99" t="s">
        <v>46</v>
      </c>
      <c r="F69" s="87" t="s">
        <v>65</v>
      </c>
      <c r="G69" s="88" t="s">
        <v>88</v>
      </c>
      <c r="H69" s="89" t="s">
        <v>212</v>
      </c>
      <c r="I69" s="87">
        <v>240</v>
      </c>
      <c r="J69" s="216">
        <v>50</v>
      </c>
      <c r="K69" s="353">
        <v>0</v>
      </c>
      <c r="L69" s="357">
        <v>0</v>
      </c>
    </row>
    <row r="70" spans="2:12" ht="24">
      <c r="B70" s="186" t="s">
        <v>319</v>
      </c>
      <c r="C70" s="44" t="s">
        <v>76</v>
      </c>
      <c r="D70" s="93" t="s">
        <v>63</v>
      </c>
      <c r="E70" s="423" t="s">
        <v>46</v>
      </c>
      <c r="F70" s="79" t="s">
        <v>65</v>
      </c>
      <c r="G70" s="80" t="s">
        <v>216</v>
      </c>
      <c r="H70" s="81"/>
      <c r="I70" s="418"/>
      <c r="J70" s="215">
        <f>J71+J73</f>
        <v>550</v>
      </c>
      <c r="K70" s="353">
        <f>K71+K73</f>
        <v>0</v>
      </c>
      <c r="L70" s="357">
        <f>K70/J70*100</f>
        <v>0</v>
      </c>
    </row>
    <row r="71" spans="2:12" ht="24">
      <c r="B71" s="92" t="s">
        <v>289</v>
      </c>
      <c r="C71" s="25" t="s">
        <v>76</v>
      </c>
      <c r="D71" s="99" t="s">
        <v>63</v>
      </c>
      <c r="E71" s="149" t="s">
        <v>46</v>
      </c>
      <c r="F71" s="87" t="s">
        <v>65</v>
      </c>
      <c r="G71" s="88" t="s">
        <v>216</v>
      </c>
      <c r="H71" s="89" t="s">
        <v>200</v>
      </c>
      <c r="I71" s="419"/>
      <c r="J71" s="216">
        <f>J72</f>
        <v>350</v>
      </c>
      <c r="K71" s="353">
        <f>K72</f>
        <v>0</v>
      </c>
      <c r="L71" s="357">
        <f>L72</f>
        <v>0</v>
      </c>
    </row>
    <row r="72" spans="2:12" ht="24">
      <c r="B72" s="92" t="s">
        <v>99</v>
      </c>
      <c r="C72" s="25" t="s">
        <v>76</v>
      </c>
      <c r="D72" s="99" t="s">
        <v>63</v>
      </c>
      <c r="E72" s="149" t="s">
        <v>46</v>
      </c>
      <c r="F72" s="87" t="s">
        <v>65</v>
      </c>
      <c r="G72" s="88" t="s">
        <v>216</v>
      </c>
      <c r="H72" s="89" t="s">
        <v>200</v>
      </c>
      <c r="I72" s="419" t="s">
        <v>98</v>
      </c>
      <c r="J72" s="216">
        <v>350</v>
      </c>
      <c r="K72" s="353">
        <v>0</v>
      </c>
      <c r="L72" s="357">
        <f>K72/J72*100</f>
        <v>0</v>
      </c>
    </row>
    <row r="73" spans="2:12" ht="24">
      <c r="B73" s="92" t="s">
        <v>290</v>
      </c>
      <c r="C73" s="25" t="s">
        <v>76</v>
      </c>
      <c r="D73" s="99" t="s">
        <v>63</v>
      </c>
      <c r="E73" s="149" t="s">
        <v>46</v>
      </c>
      <c r="F73" s="87" t="s">
        <v>65</v>
      </c>
      <c r="G73" s="88" t="s">
        <v>216</v>
      </c>
      <c r="H73" s="89" t="s">
        <v>291</v>
      </c>
      <c r="I73" s="419"/>
      <c r="J73" s="216">
        <f>J74</f>
        <v>200</v>
      </c>
      <c r="K73" s="353">
        <f>K74</f>
        <v>0</v>
      </c>
      <c r="L73" s="357">
        <f>L74</f>
        <v>0</v>
      </c>
    </row>
    <row r="74" spans="2:12" ht="24">
      <c r="B74" s="92" t="s">
        <v>99</v>
      </c>
      <c r="C74" s="25" t="s">
        <v>76</v>
      </c>
      <c r="D74" s="99" t="s">
        <v>63</v>
      </c>
      <c r="E74" s="149" t="s">
        <v>46</v>
      </c>
      <c r="F74" s="87" t="s">
        <v>65</v>
      </c>
      <c r="G74" s="88" t="s">
        <v>216</v>
      </c>
      <c r="H74" s="89" t="s">
        <v>291</v>
      </c>
      <c r="I74" s="419" t="s">
        <v>98</v>
      </c>
      <c r="J74" s="216">
        <v>200</v>
      </c>
      <c r="K74" s="353">
        <v>0</v>
      </c>
      <c r="L74" s="357">
        <f>K74/J74*100</f>
        <v>0</v>
      </c>
    </row>
    <row r="75" spans="2:12" ht="22.5" customHeight="1">
      <c r="B75" s="152" t="s">
        <v>49</v>
      </c>
      <c r="C75" s="162">
        <v>871</v>
      </c>
      <c r="D75" s="153" t="s">
        <v>63</v>
      </c>
      <c r="E75" s="154" t="s">
        <v>46</v>
      </c>
      <c r="F75" s="155" t="s">
        <v>89</v>
      </c>
      <c r="G75" s="156"/>
      <c r="H75" s="157"/>
      <c r="I75" s="158"/>
      <c r="J75" s="221">
        <f>J76+J82+J83</f>
        <v>598.9</v>
      </c>
      <c r="K75" s="361">
        <f>K76+K83+K82</f>
        <v>97.4</v>
      </c>
      <c r="L75" s="362">
        <f aca="true" t="shared" si="3" ref="J75:L76">L76</f>
        <v>13.699999999999998</v>
      </c>
    </row>
    <row r="76" spans="2:12" ht="43.5" customHeight="1">
      <c r="B76" s="109" t="s">
        <v>164</v>
      </c>
      <c r="C76" s="8">
        <v>871</v>
      </c>
      <c r="D76" s="85" t="s">
        <v>63</v>
      </c>
      <c r="E76" s="86" t="s">
        <v>46</v>
      </c>
      <c r="F76" s="87" t="s">
        <v>89</v>
      </c>
      <c r="G76" s="88" t="s">
        <v>203</v>
      </c>
      <c r="H76" s="89"/>
      <c r="I76" s="90"/>
      <c r="J76" s="216">
        <f t="shared" si="3"/>
        <v>400</v>
      </c>
      <c r="K76" s="353">
        <f t="shared" si="3"/>
        <v>54.8</v>
      </c>
      <c r="L76" s="357">
        <f t="shared" si="3"/>
        <v>13.699999999999998</v>
      </c>
    </row>
    <row r="77" spans="2:12" ht="37.5" customHeight="1">
      <c r="B77" s="31" t="s">
        <v>214</v>
      </c>
      <c r="C77" s="65">
        <v>871</v>
      </c>
      <c r="D77" s="85" t="s">
        <v>63</v>
      </c>
      <c r="E77" s="86" t="s">
        <v>46</v>
      </c>
      <c r="F77" s="87" t="s">
        <v>89</v>
      </c>
      <c r="G77" s="88" t="s">
        <v>203</v>
      </c>
      <c r="H77" s="89" t="s">
        <v>204</v>
      </c>
      <c r="I77" s="90" t="s">
        <v>213</v>
      </c>
      <c r="J77" s="216">
        <v>400</v>
      </c>
      <c r="K77" s="353">
        <v>54.8</v>
      </c>
      <c r="L77" s="357">
        <f>K77/J77*100</f>
        <v>13.699999999999998</v>
      </c>
    </row>
    <row r="78" spans="2:12" ht="0.75" customHeight="1">
      <c r="B78" s="152" t="s">
        <v>84</v>
      </c>
      <c r="C78" s="251">
        <v>871</v>
      </c>
      <c r="D78" s="153" t="s">
        <v>63</v>
      </c>
      <c r="E78" s="154" t="s">
        <v>46</v>
      </c>
      <c r="F78" s="155" t="s">
        <v>44</v>
      </c>
      <c r="G78" s="156"/>
      <c r="H78" s="157"/>
      <c r="I78" s="158"/>
      <c r="J78" s="222">
        <f aca="true" t="shared" si="4" ref="J78:L80">J79</f>
        <v>0</v>
      </c>
      <c r="K78" s="361">
        <f t="shared" si="4"/>
        <v>0</v>
      </c>
      <c r="L78" s="362">
        <f t="shared" si="4"/>
        <v>0</v>
      </c>
    </row>
    <row r="79" spans="2:12" ht="51" hidden="1">
      <c r="B79" s="41" t="s">
        <v>215</v>
      </c>
      <c r="C79" s="66">
        <v>871</v>
      </c>
      <c r="D79" s="44" t="s">
        <v>63</v>
      </c>
      <c r="E79" s="45" t="s">
        <v>46</v>
      </c>
      <c r="F79" s="46" t="s">
        <v>44</v>
      </c>
      <c r="G79" s="47" t="s">
        <v>216</v>
      </c>
      <c r="H79" s="29"/>
      <c r="I79" s="30"/>
      <c r="J79" s="217">
        <f t="shared" si="4"/>
        <v>0</v>
      </c>
      <c r="K79" s="354">
        <f t="shared" si="4"/>
        <v>0</v>
      </c>
      <c r="L79" s="358">
        <f t="shared" si="4"/>
        <v>0</v>
      </c>
    </row>
    <row r="80" spans="2:12" ht="48" hidden="1">
      <c r="B80" s="48" t="s">
        <v>11</v>
      </c>
      <c r="C80" s="25">
        <v>871</v>
      </c>
      <c r="D80" s="25" t="s">
        <v>63</v>
      </c>
      <c r="E80" s="26" t="s">
        <v>46</v>
      </c>
      <c r="F80" s="27" t="s">
        <v>44</v>
      </c>
      <c r="G80" s="28" t="s">
        <v>216</v>
      </c>
      <c r="H80" s="29" t="s">
        <v>217</v>
      </c>
      <c r="I80" s="30"/>
      <c r="J80" s="218">
        <f t="shared" si="4"/>
        <v>0</v>
      </c>
      <c r="K80" s="353">
        <f t="shared" si="4"/>
        <v>0</v>
      </c>
      <c r="L80" s="357">
        <f t="shared" si="4"/>
        <v>0</v>
      </c>
    </row>
    <row r="81" spans="2:12" ht="12.75" hidden="1">
      <c r="B81" s="190" t="s">
        <v>105</v>
      </c>
      <c r="C81" s="65">
        <v>871</v>
      </c>
      <c r="D81" s="25" t="s">
        <v>63</v>
      </c>
      <c r="E81" s="26" t="s">
        <v>46</v>
      </c>
      <c r="F81" s="27" t="s">
        <v>44</v>
      </c>
      <c r="G81" s="28" t="s">
        <v>216</v>
      </c>
      <c r="H81" s="29" t="s">
        <v>217</v>
      </c>
      <c r="I81" s="30" t="s">
        <v>106</v>
      </c>
      <c r="J81" s="223"/>
      <c r="K81" s="353"/>
      <c r="L81" s="357"/>
    </row>
    <row r="82" spans="2:12" ht="12.75">
      <c r="B82" s="190" t="s">
        <v>292</v>
      </c>
      <c r="C82" s="65" t="s">
        <v>76</v>
      </c>
      <c r="D82" s="25" t="s">
        <v>63</v>
      </c>
      <c r="E82" s="26" t="s">
        <v>46</v>
      </c>
      <c r="F82" s="27" t="s">
        <v>89</v>
      </c>
      <c r="G82" s="28" t="s">
        <v>203</v>
      </c>
      <c r="H82" s="29" t="s">
        <v>210</v>
      </c>
      <c r="I82" s="424" t="s">
        <v>87</v>
      </c>
      <c r="J82" s="223">
        <v>6.9</v>
      </c>
      <c r="K82" s="353">
        <v>0</v>
      </c>
      <c r="L82" s="357">
        <f>K82/J82*100</f>
        <v>0</v>
      </c>
    </row>
    <row r="83" spans="2:12" ht="25.5">
      <c r="B83" s="425" t="s">
        <v>293</v>
      </c>
      <c r="C83" s="70" t="s">
        <v>76</v>
      </c>
      <c r="D83" s="44" t="s">
        <v>63</v>
      </c>
      <c r="E83" s="45" t="s">
        <v>46</v>
      </c>
      <c r="F83" s="46" t="s">
        <v>89</v>
      </c>
      <c r="G83" s="47"/>
      <c r="H83" s="52"/>
      <c r="I83" s="426"/>
      <c r="J83" s="427">
        <f>J84+J87</f>
        <v>192</v>
      </c>
      <c r="K83" s="353">
        <f>K84+K87</f>
        <v>42.6</v>
      </c>
      <c r="L83" s="357">
        <f>K83/J83*100</f>
        <v>22.1875</v>
      </c>
    </row>
    <row r="84" spans="2:12" ht="38.25">
      <c r="B84" s="190" t="s">
        <v>294</v>
      </c>
      <c r="C84" s="65" t="s">
        <v>76</v>
      </c>
      <c r="D84" s="25" t="s">
        <v>63</v>
      </c>
      <c r="E84" s="26" t="s">
        <v>46</v>
      </c>
      <c r="F84" s="27" t="s">
        <v>89</v>
      </c>
      <c r="G84" s="28" t="s">
        <v>203</v>
      </c>
      <c r="H84" s="29"/>
      <c r="I84" s="424"/>
      <c r="J84" s="223">
        <f aca="true" t="shared" si="5" ref="J84:L85">J85</f>
        <v>160</v>
      </c>
      <c r="K84" s="353">
        <f t="shared" si="5"/>
        <v>12.1</v>
      </c>
      <c r="L84" s="357">
        <f t="shared" si="5"/>
        <v>7.5625</v>
      </c>
    </row>
    <row r="85" spans="2:12" ht="38.25">
      <c r="B85" s="190" t="s">
        <v>295</v>
      </c>
      <c r="C85" s="65" t="s">
        <v>76</v>
      </c>
      <c r="D85" s="25" t="s">
        <v>63</v>
      </c>
      <c r="E85" s="26" t="s">
        <v>46</v>
      </c>
      <c r="F85" s="27" t="s">
        <v>89</v>
      </c>
      <c r="G85" s="28" t="s">
        <v>203</v>
      </c>
      <c r="H85" s="29" t="s">
        <v>211</v>
      </c>
      <c r="I85" s="424"/>
      <c r="J85" s="223">
        <f t="shared" si="5"/>
        <v>160</v>
      </c>
      <c r="K85" s="353">
        <f t="shared" si="5"/>
        <v>12.1</v>
      </c>
      <c r="L85" s="357">
        <f t="shared" si="5"/>
        <v>7.5625</v>
      </c>
    </row>
    <row r="86" spans="2:12" ht="12.75">
      <c r="B86" s="92" t="s">
        <v>100</v>
      </c>
      <c r="C86" s="65" t="s">
        <v>76</v>
      </c>
      <c r="D86" s="25" t="s">
        <v>63</v>
      </c>
      <c r="E86" s="26" t="s">
        <v>46</v>
      </c>
      <c r="F86" s="27" t="s">
        <v>89</v>
      </c>
      <c r="G86" s="28" t="s">
        <v>203</v>
      </c>
      <c r="H86" s="29" t="s">
        <v>211</v>
      </c>
      <c r="I86" s="424" t="s">
        <v>87</v>
      </c>
      <c r="J86" s="223">
        <v>160</v>
      </c>
      <c r="K86" s="353">
        <v>12.1</v>
      </c>
      <c r="L86" s="357">
        <f>K86/J86*100</f>
        <v>7.5625</v>
      </c>
    </row>
    <row r="87" spans="2:12" ht="25.5">
      <c r="B87" s="425" t="s">
        <v>293</v>
      </c>
      <c r="C87" s="70" t="s">
        <v>76</v>
      </c>
      <c r="D87" s="44" t="s">
        <v>63</v>
      </c>
      <c r="E87" s="45" t="s">
        <v>46</v>
      </c>
      <c r="F87" s="46" t="s">
        <v>89</v>
      </c>
      <c r="G87" s="47"/>
      <c r="H87" s="52"/>
      <c r="I87" s="426"/>
      <c r="J87" s="427">
        <f aca="true" t="shared" si="6" ref="J87:L89">J88</f>
        <v>32</v>
      </c>
      <c r="K87" s="353">
        <f t="shared" si="6"/>
        <v>30.5</v>
      </c>
      <c r="L87" s="357">
        <f t="shared" si="6"/>
        <v>95.3125</v>
      </c>
    </row>
    <row r="88" spans="2:12" ht="38.25">
      <c r="B88" s="190" t="s">
        <v>296</v>
      </c>
      <c r="C88" s="65" t="s">
        <v>76</v>
      </c>
      <c r="D88" s="25" t="s">
        <v>63</v>
      </c>
      <c r="E88" s="26" t="s">
        <v>46</v>
      </c>
      <c r="F88" s="27" t="s">
        <v>89</v>
      </c>
      <c r="G88" s="28" t="s">
        <v>203</v>
      </c>
      <c r="H88" s="29"/>
      <c r="I88" s="424"/>
      <c r="J88" s="223">
        <f t="shared" si="6"/>
        <v>32</v>
      </c>
      <c r="K88" s="353">
        <f t="shared" si="6"/>
        <v>30.5</v>
      </c>
      <c r="L88" s="357">
        <f t="shared" si="6"/>
        <v>95.3125</v>
      </c>
    </row>
    <row r="89" spans="2:12" ht="38.25">
      <c r="B89" s="190" t="s">
        <v>295</v>
      </c>
      <c r="C89" s="65" t="s">
        <v>76</v>
      </c>
      <c r="D89" s="25" t="s">
        <v>63</v>
      </c>
      <c r="E89" s="26" t="s">
        <v>46</v>
      </c>
      <c r="F89" s="27" t="s">
        <v>89</v>
      </c>
      <c r="G89" s="28" t="s">
        <v>203</v>
      </c>
      <c r="H89" s="29" t="s">
        <v>297</v>
      </c>
      <c r="I89" s="424"/>
      <c r="J89" s="223">
        <f t="shared" si="6"/>
        <v>32</v>
      </c>
      <c r="K89" s="353">
        <f t="shared" si="6"/>
        <v>30.5</v>
      </c>
      <c r="L89" s="357">
        <f t="shared" si="6"/>
        <v>95.3125</v>
      </c>
    </row>
    <row r="90" spans="2:12" ht="12.75">
      <c r="B90" s="92" t="s">
        <v>100</v>
      </c>
      <c r="C90" s="65" t="s">
        <v>76</v>
      </c>
      <c r="D90" s="25" t="s">
        <v>63</v>
      </c>
      <c r="E90" s="26" t="s">
        <v>46</v>
      </c>
      <c r="F90" s="27" t="s">
        <v>89</v>
      </c>
      <c r="G90" s="28" t="s">
        <v>203</v>
      </c>
      <c r="H90" s="29" t="s">
        <v>297</v>
      </c>
      <c r="I90" s="424" t="s">
        <v>87</v>
      </c>
      <c r="J90" s="223">
        <v>32</v>
      </c>
      <c r="K90" s="353">
        <v>30.5</v>
      </c>
      <c r="L90" s="357">
        <f>K90/J90*100</f>
        <v>95.3125</v>
      </c>
    </row>
    <row r="91" spans="2:12" ht="36" customHeight="1">
      <c r="B91" s="159" t="s">
        <v>48</v>
      </c>
      <c r="C91" s="253">
        <v>871</v>
      </c>
      <c r="D91" s="160" t="s">
        <v>65</v>
      </c>
      <c r="E91" s="160"/>
      <c r="F91" s="142"/>
      <c r="G91" s="143"/>
      <c r="H91" s="144"/>
      <c r="I91" s="160"/>
      <c r="J91" s="224">
        <f aca="true" t="shared" si="7" ref="J91:L94">J92</f>
        <v>184.7</v>
      </c>
      <c r="K91" s="361">
        <f t="shared" si="7"/>
        <v>86.5</v>
      </c>
      <c r="L91" s="362">
        <f t="shared" si="7"/>
        <v>46.832701678397406</v>
      </c>
    </row>
    <row r="92" spans="2:12" ht="12.75">
      <c r="B92" s="102" t="s">
        <v>58</v>
      </c>
      <c r="C92" s="252">
        <v>871</v>
      </c>
      <c r="D92" s="103" t="s">
        <v>65</v>
      </c>
      <c r="E92" s="104" t="s">
        <v>64</v>
      </c>
      <c r="F92" s="87"/>
      <c r="G92" s="88"/>
      <c r="H92" s="89"/>
      <c r="I92" s="90"/>
      <c r="J92" s="225">
        <f t="shared" si="7"/>
        <v>184.7</v>
      </c>
      <c r="K92" s="354">
        <f t="shared" si="7"/>
        <v>86.5</v>
      </c>
      <c r="L92" s="358">
        <f t="shared" si="7"/>
        <v>46.832701678397406</v>
      </c>
    </row>
    <row r="93" spans="2:12" ht="12.75">
      <c r="B93" s="76" t="s">
        <v>49</v>
      </c>
      <c r="C93" s="252" t="s">
        <v>76</v>
      </c>
      <c r="D93" s="77" t="s">
        <v>65</v>
      </c>
      <c r="E93" s="78" t="s">
        <v>64</v>
      </c>
      <c r="F93" s="79" t="s">
        <v>89</v>
      </c>
      <c r="G93" s="80" t="s">
        <v>43</v>
      </c>
      <c r="H93" s="81" t="s">
        <v>191</v>
      </c>
      <c r="I93" s="82"/>
      <c r="J93" s="212">
        <f t="shared" si="7"/>
        <v>184.7</v>
      </c>
      <c r="K93" s="354">
        <f t="shared" si="7"/>
        <v>86.5</v>
      </c>
      <c r="L93" s="358">
        <f t="shared" si="7"/>
        <v>46.832701678397406</v>
      </c>
    </row>
    <row r="94" spans="2:12" ht="12.75">
      <c r="B94" s="109" t="s">
        <v>50</v>
      </c>
      <c r="C94" s="65">
        <v>871</v>
      </c>
      <c r="D94" s="100" t="s">
        <v>65</v>
      </c>
      <c r="E94" s="100" t="s">
        <v>64</v>
      </c>
      <c r="F94" s="87" t="s">
        <v>89</v>
      </c>
      <c r="G94" s="88" t="s">
        <v>203</v>
      </c>
      <c r="H94" s="89" t="s">
        <v>191</v>
      </c>
      <c r="I94" s="108"/>
      <c r="J94" s="216">
        <f t="shared" si="7"/>
        <v>184.7</v>
      </c>
      <c r="K94" s="353">
        <f t="shared" si="7"/>
        <v>86.5</v>
      </c>
      <c r="L94" s="357">
        <f t="shared" si="7"/>
        <v>46.832701678397406</v>
      </c>
    </row>
    <row r="95" spans="2:12" ht="43.5" customHeight="1">
      <c r="B95" s="109" t="s">
        <v>51</v>
      </c>
      <c r="C95" s="65" t="s">
        <v>76</v>
      </c>
      <c r="D95" s="100" t="s">
        <v>65</v>
      </c>
      <c r="E95" s="100" t="s">
        <v>64</v>
      </c>
      <c r="F95" s="87" t="s">
        <v>89</v>
      </c>
      <c r="G95" s="88" t="s">
        <v>203</v>
      </c>
      <c r="H95" s="89" t="s">
        <v>218</v>
      </c>
      <c r="I95" s="108"/>
      <c r="J95" s="214">
        <f>J96+J97</f>
        <v>184.7</v>
      </c>
      <c r="K95" s="353">
        <f>K96</f>
        <v>86.5</v>
      </c>
      <c r="L95" s="357">
        <f>K95/J95*100</f>
        <v>46.832701678397406</v>
      </c>
    </row>
    <row r="96" spans="2:12" ht="24.75" customHeight="1">
      <c r="B96" s="109" t="s">
        <v>96</v>
      </c>
      <c r="C96" s="65" t="s">
        <v>76</v>
      </c>
      <c r="D96" s="100" t="s">
        <v>65</v>
      </c>
      <c r="E96" s="100" t="s">
        <v>64</v>
      </c>
      <c r="F96" s="87" t="s">
        <v>89</v>
      </c>
      <c r="G96" s="88" t="s">
        <v>203</v>
      </c>
      <c r="H96" s="89" t="s">
        <v>218</v>
      </c>
      <c r="I96" s="110" t="s">
        <v>95</v>
      </c>
      <c r="J96" s="214">
        <v>184.7</v>
      </c>
      <c r="K96" s="353">
        <v>86.5</v>
      </c>
      <c r="L96" s="357">
        <f>K96/J96*100</f>
        <v>46.832701678397406</v>
      </c>
    </row>
    <row r="97" spans="2:12" ht="24" hidden="1">
      <c r="B97" s="92" t="s">
        <v>99</v>
      </c>
      <c r="C97" s="65" t="s">
        <v>64</v>
      </c>
      <c r="D97" s="100" t="s">
        <v>65</v>
      </c>
      <c r="E97" s="100" t="s">
        <v>64</v>
      </c>
      <c r="F97" s="87" t="s">
        <v>89</v>
      </c>
      <c r="G97" s="88" t="s">
        <v>203</v>
      </c>
      <c r="H97" s="89" t="s">
        <v>218</v>
      </c>
      <c r="I97" s="110" t="s">
        <v>98</v>
      </c>
      <c r="J97" s="214"/>
      <c r="K97" s="353"/>
      <c r="L97" s="357"/>
    </row>
    <row r="98" spans="2:12" ht="28.5">
      <c r="B98" s="161" t="s">
        <v>165</v>
      </c>
      <c r="C98" s="253" t="s">
        <v>76</v>
      </c>
      <c r="D98" s="162" t="s">
        <v>64</v>
      </c>
      <c r="E98" s="162"/>
      <c r="F98" s="155"/>
      <c r="G98" s="156"/>
      <c r="H98" s="157"/>
      <c r="I98" s="162"/>
      <c r="J98" s="226">
        <f>J99+J105</f>
        <v>723.6</v>
      </c>
      <c r="K98" s="361">
        <v>0</v>
      </c>
      <c r="L98" s="362">
        <v>0</v>
      </c>
    </row>
    <row r="99" spans="2:12" ht="51">
      <c r="B99" s="146" t="s">
        <v>166</v>
      </c>
      <c r="C99" s="70" t="s">
        <v>76</v>
      </c>
      <c r="D99" s="184" t="s">
        <v>64</v>
      </c>
      <c r="E99" s="184" t="s">
        <v>82</v>
      </c>
      <c r="F99" s="79" t="s">
        <v>64</v>
      </c>
      <c r="G99" s="80"/>
      <c r="H99" s="89"/>
      <c r="I99" s="100"/>
      <c r="J99" s="213">
        <f>J100</f>
        <v>360</v>
      </c>
      <c r="K99" s="354">
        <v>0</v>
      </c>
      <c r="L99" s="358">
        <v>0</v>
      </c>
    </row>
    <row r="100" spans="2:12" ht="51">
      <c r="B100" s="241" t="s">
        <v>167</v>
      </c>
      <c r="C100" s="70" t="s">
        <v>76</v>
      </c>
      <c r="D100" s="184" t="s">
        <v>64</v>
      </c>
      <c r="E100" s="184" t="s">
        <v>82</v>
      </c>
      <c r="F100" s="79" t="s">
        <v>64</v>
      </c>
      <c r="G100" s="80" t="s">
        <v>184</v>
      </c>
      <c r="H100" s="81"/>
      <c r="I100" s="184"/>
      <c r="J100" s="213">
        <f>J101+J103</f>
        <v>360</v>
      </c>
      <c r="K100" s="354">
        <v>0</v>
      </c>
      <c r="L100" s="358">
        <v>0</v>
      </c>
    </row>
    <row r="101" spans="2:12" ht="38.25">
      <c r="B101" s="199" t="s">
        <v>168</v>
      </c>
      <c r="C101" s="65" t="s">
        <v>76</v>
      </c>
      <c r="D101" s="100" t="s">
        <v>64</v>
      </c>
      <c r="E101" s="100" t="s">
        <v>82</v>
      </c>
      <c r="F101" s="87" t="s">
        <v>64</v>
      </c>
      <c r="G101" s="88" t="s">
        <v>184</v>
      </c>
      <c r="H101" s="89" t="s">
        <v>219</v>
      </c>
      <c r="I101" s="100"/>
      <c r="J101" s="214">
        <f>J102</f>
        <v>160</v>
      </c>
      <c r="K101" s="353">
        <v>0</v>
      </c>
      <c r="L101" s="357">
        <v>0</v>
      </c>
    </row>
    <row r="102" spans="2:12" ht="24">
      <c r="B102" s="92" t="s">
        <v>99</v>
      </c>
      <c r="C102" s="65" t="s">
        <v>76</v>
      </c>
      <c r="D102" s="100" t="s">
        <v>64</v>
      </c>
      <c r="E102" s="100" t="s">
        <v>82</v>
      </c>
      <c r="F102" s="87" t="s">
        <v>64</v>
      </c>
      <c r="G102" s="88" t="s">
        <v>184</v>
      </c>
      <c r="H102" s="89" t="s">
        <v>219</v>
      </c>
      <c r="I102" s="100" t="s">
        <v>98</v>
      </c>
      <c r="J102" s="214">
        <v>160</v>
      </c>
      <c r="K102" s="353">
        <v>0</v>
      </c>
      <c r="L102" s="357">
        <v>0</v>
      </c>
    </row>
    <row r="103" spans="2:12" ht="12.75">
      <c r="B103" s="92" t="s">
        <v>273</v>
      </c>
      <c r="C103" s="65" t="s">
        <v>76</v>
      </c>
      <c r="D103" s="100" t="s">
        <v>64</v>
      </c>
      <c r="E103" s="100" t="s">
        <v>82</v>
      </c>
      <c r="F103" s="87" t="s">
        <v>64</v>
      </c>
      <c r="G103" s="88" t="s">
        <v>184</v>
      </c>
      <c r="H103" s="89" t="s">
        <v>274</v>
      </c>
      <c r="I103" s="100"/>
      <c r="J103" s="214">
        <f>J104</f>
        <v>200</v>
      </c>
      <c r="K103" s="353"/>
      <c r="L103" s="357"/>
    </row>
    <row r="104" spans="2:12" ht="24">
      <c r="B104" s="92" t="s">
        <v>99</v>
      </c>
      <c r="C104" s="65" t="s">
        <v>76</v>
      </c>
      <c r="D104" s="100" t="s">
        <v>64</v>
      </c>
      <c r="E104" s="100" t="s">
        <v>82</v>
      </c>
      <c r="F104" s="87" t="s">
        <v>64</v>
      </c>
      <c r="G104" s="88" t="s">
        <v>184</v>
      </c>
      <c r="H104" s="89" t="s">
        <v>274</v>
      </c>
      <c r="I104" s="100" t="s">
        <v>98</v>
      </c>
      <c r="J104" s="214">
        <v>200</v>
      </c>
      <c r="K104" s="353"/>
      <c r="L104" s="357"/>
    </row>
    <row r="105" spans="2:12" ht="51">
      <c r="B105" s="164" t="s">
        <v>169</v>
      </c>
      <c r="C105" s="70" t="s">
        <v>76</v>
      </c>
      <c r="D105" s="184" t="s">
        <v>64</v>
      </c>
      <c r="E105" s="184" t="s">
        <v>81</v>
      </c>
      <c r="F105" s="79" t="s">
        <v>64</v>
      </c>
      <c r="G105" s="80" t="s">
        <v>88</v>
      </c>
      <c r="H105" s="81"/>
      <c r="I105" s="184"/>
      <c r="J105" s="213">
        <f>J106+J108+J110</f>
        <v>363.6</v>
      </c>
      <c r="K105" s="354">
        <v>0</v>
      </c>
      <c r="L105" s="358">
        <v>0</v>
      </c>
    </row>
    <row r="106" spans="2:12" ht="25.5">
      <c r="B106" s="150" t="s">
        <v>170</v>
      </c>
      <c r="C106" s="65" t="s">
        <v>76</v>
      </c>
      <c r="D106" s="100" t="s">
        <v>64</v>
      </c>
      <c r="E106" s="100" t="s">
        <v>81</v>
      </c>
      <c r="F106" s="87" t="s">
        <v>64</v>
      </c>
      <c r="G106" s="88" t="s">
        <v>88</v>
      </c>
      <c r="H106" s="89" t="s">
        <v>220</v>
      </c>
      <c r="I106" s="100"/>
      <c r="J106" s="214">
        <f>J107</f>
        <v>330</v>
      </c>
      <c r="K106" s="353">
        <v>0</v>
      </c>
      <c r="L106" s="357">
        <v>0</v>
      </c>
    </row>
    <row r="107" spans="2:12" ht="24">
      <c r="B107" s="92" t="s">
        <v>99</v>
      </c>
      <c r="C107" s="65" t="s">
        <v>76</v>
      </c>
      <c r="D107" s="100" t="s">
        <v>64</v>
      </c>
      <c r="E107" s="100" t="s">
        <v>81</v>
      </c>
      <c r="F107" s="87" t="s">
        <v>64</v>
      </c>
      <c r="G107" s="88" t="s">
        <v>88</v>
      </c>
      <c r="H107" s="89" t="s">
        <v>220</v>
      </c>
      <c r="I107" s="100" t="s">
        <v>98</v>
      </c>
      <c r="J107" s="214">
        <v>330</v>
      </c>
      <c r="K107" s="353">
        <v>0</v>
      </c>
      <c r="L107" s="357">
        <v>0</v>
      </c>
    </row>
    <row r="108" spans="2:12" ht="25.5">
      <c r="B108" s="150" t="s">
        <v>171</v>
      </c>
      <c r="C108" s="65" t="s">
        <v>76</v>
      </c>
      <c r="D108" s="100" t="s">
        <v>64</v>
      </c>
      <c r="E108" s="100" t="s">
        <v>81</v>
      </c>
      <c r="F108" s="87" t="s">
        <v>64</v>
      </c>
      <c r="G108" s="88" t="s">
        <v>88</v>
      </c>
      <c r="H108" s="89" t="s">
        <v>221</v>
      </c>
      <c r="I108" s="100"/>
      <c r="J108" s="214">
        <f>J109</f>
        <v>20</v>
      </c>
      <c r="K108" s="353">
        <v>0</v>
      </c>
      <c r="L108" s="357">
        <v>0</v>
      </c>
    </row>
    <row r="109" spans="2:12" ht="24">
      <c r="B109" s="92" t="s">
        <v>99</v>
      </c>
      <c r="C109" s="65" t="s">
        <v>76</v>
      </c>
      <c r="D109" s="100" t="s">
        <v>64</v>
      </c>
      <c r="E109" s="100" t="s">
        <v>81</v>
      </c>
      <c r="F109" s="87" t="s">
        <v>64</v>
      </c>
      <c r="G109" s="88" t="s">
        <v>88</v>
      </c>
      <c r="H109" s="89" t="s">
        <v>221</v>
      </c>
      <c r="I109" s="100" t="s">
        <v>98</v>
      </c>
      <c r="J109" s="214">
        <v>20</v>
      </c>
      <c r="K109" s="353">
        <v>0</v>
      </c>
      <c r="L109" s="357">
        <v>0</v>
      </c>
    </row>
    <row r="110" spans="2:12" ht="35.25" customHeight="1">
      <c r="B110" s="146" t="s">
        <v>172</v>
      </c>
      <c r="C110" s="63">
        <v>871</v>
      </c>
      <c r="D110" s="184" t="s">
        <v>64</v>
      </c>
      <c r="E110" s="184" t="s">
        <v>81</v>
      </c>
      <c r="F110" s="79" t="s">
        <v>64</v>
      </c>
      <c r="G110" s="80" t="s">
        <v>216</v>
      </c>
      <c r="H110" s="81"/>
      <c r="I110" s="184"/>
      <c r="J110" s="213">
        <f>J111</f>
        <v>13.6</v>
      </c>
      <c r="K110" s="354">
        <v>0</v>
      </c>
      <c r="L110" s="358">
        <v>0</v>
      </c>
    </row>
    <row r="111" spans="2:12" ht="0.75" customHeight="1" hidden="1">
      <c r="B111" s="150" t="s">
        <v>173</v>
      </c>
      <c r="C111" s="35">
        <v>871</v>
      </c>
      <c r="D111" s="100" t="s">
        <v>64</v>
      </c>
      <c r="E111" s="100" t="s">
        <v>81</v>
      </c>
      <c r="F111" s="87" t="s">
        <v>64</v>
      </c>
      <c r="G111" s="88" t="s">
        <v>216</v>
      </c>
      <c r="H111" s="89" t="s">
        <v>222</v>
      </c>
      <c r="I111" s="100"/>
      <c r="J111" s="213">
        <f>J112</f>
        <v>13.6</v>
      </c>
      <c r="K111" s="353"/>
      <c r="L111" s="357"/>
    </row>
    <row r="112" spans="2:12" ht="39.75" customHeight="1">
      <c r="B112" s="92" t="s">
        <v>99</v>
      </c>
      <c r="C112" s="22">
        <v>871</v>
      </c>
      <c r="D112" s="100" t="s">
        <v>64</v>
      </c>
      <c r="E112" s="100" t="s">
        <v>81</v>
      </c>
      <c r="F112" s="87" t="s">
        <v>64</v>
      </c>
      <c r="G112" s="88" t="s">
        <v>216</v>
      </c>
      <c r="H112" s="89" t="s">
        <v>222</v>
      </c>
      <c r="I112" s="100" t="s">
        <v>98</v>
      </c>
      <c r="J112" s="214">
        <v>13.6</v>
      </c>
      <c r="K112" s="353">
        <v>0</v>
      </c>
      <c r="L112" s="357">
        <v>0</v>
      </c>
    </row>
    <row r="113" spans="2:12" ht="14.25">
      <c r="B113" s="159" t="s">
        <v>127</v>
      </c>
      <c r="C113" s="253">
        <v>871</v>
      </c>
      <c r="D113" s="160" t="s">
        <v>67</v>
      </c>
      <c r="E113" s="160"/>
      <c r="F113" s="142"/>
      <c r="G113" s="143"/>
      <c r="H113" s="144"/>
      <c r="I113" s="160"/>
      <c r="J113" s="224">
        <f>J117</f>
        <v>30</v>
      </c>
      <c r="K113" s="361">
        <v>0</v>
      </c>
      <c r="L113" s="362">
        <v>0</v>
      </c>
    </row>
    <row r="114" spans="2:12" ht="12" customHeight="1">
      <c r="B114" s="102" t="s">
        <v>223</v>
      </c>
      <c r="C114" s="66">
        <v>871</v>
      </c>
      <c r="D114" s="103" t="s">
        <v>67</v>
      </c>
      <c r="E114" s="104">
        <v>12</v>
      </c>
      <c r="F114" s="87"/>
      <c r="G114" s="88"/>
      <c r="H114" s="89"/>
      <c r="I114" s="90"/>
      <c r="J114" s="225">
        <f>J117</f>
        <v>30</v>
      </c>
      <c r="K114" s="354">
        <v>0</v>
      </c>
      <c r="L114" s="358">
        <v>0</v>
      </c>
    </row>
    <row r="115" spans="2:12" ht="38.25" hidden="1">
      <c r="B115" s="76" t="s">
        <v>128</v>
      </c>
      <c r="C115" s="178">
        <v>871</v>
      </c>
      <c r="D115" s="77" t="s">
        <v>67</v>
      </c>
      <c r="E115" s="78" t="s">
        <v>82</v>
      </c>
      <c r="F115" s="79">
        <v>89</v>
      </c>
      <c r="G115" s="80"/>
      <c r="H115" s="81"/>
      <c r="I115" s="82"/>
      <c r="J115" s="212"/>
      <c r="K115" s="354"/>
      <c r="L115" s="358"/>
    </row>
    <row r="116" spans="2:12" ht="38.25" hidden="1">
      <c r="B116" s="109" t="s">
        <v>129</v>
      </c>
      <c r="C116" s="35">
        <v>871</v>
      </c>
      <c r="D116" s="100" t="s">
        <v>67</v>
      </c>
      <c r="E116" s="100" t="s">
        <v>82</v>
      </c>
      <c r="F116" s="87">
        <v>89</v>
      </c>
      <c r="G116" s="88" t="s">
        <v>41</v>
      </c>
      <c r="H116" s="89"/>
      <c r="I116" s="108"/>
      <c r="J116" s="214"/>
      <c r="K116" s="354"/>
      <c r="L116" s="358"/>
    </row>
    <row r="117" spans="2:12" ht="42.75" customHeight="1">
      <c r="B117" s="164" t="s">
        <v>174</v>
      </c>
      <c r="C117" s="254">
        <v>871</v>
      </c>
      <c r="D117" s="184" t="s">
        <v>67</v>
      </c>
      <c r="E117" s="184" t="s">
        <v>175</v>
      </c>
      <c r="F117" s="79" t="s">
        <v>67</v>
      </c>
      <c r="G117" s="80"/>
      <c r="H117" s="89"/>
      <c r="I117" s="108"/>
      <c r="J117" s="213">
        <f>J118</f>
        <v>30</v>
      </c>
      <c r="K117" s="354">
        <v>0</v>
      </c>
      <c r="L117" s="358">
        <v>0</v>
      </c>
    </row>
    <row r="118" spans="2:12" ht="22.5" customHeight="1">
      <c r="B118" s="276" t="s">
        <v>0</v>
      </c>
      <c r="C118" s="254">
        <v>871</v>
      </c>
      <c r="D118" s="184" t="s">
        <v>67</v>
      </c>
      <c r="E118" s="184" t="s">
        <v>175</v>
      </c>
      <c r="F118" s="79" t="s">
        <v>67</v>
      </c>
      <c r="G118" s="80" t="s">
        <v>184</v>
      </c>
      <c r="H118" s="81" t="s">
        <v>224</v>
      </c>
      <c r="I118" s="113"/>
      <c r="J118" s="213">
        <f>J119</f>
        <v>30</v>
      </c>
      <c r="K118" s="354">
        <v>0</v>
      </c>
      <c r="L118" s="358">
        <v>0</v>
      </c>
    </row>
    <row r="119" spans="2:12" ht="24">
      <c r="B119" s="92" t="s">
        <v>99</v>
      </c>
      <c r="C119" s="65">
        <v>871</v>
      </c>
      <c r="D119" s="100" t="s">
        <v>67</v>
      </c>
      <c r="E119" s="100" t="s">
        <v>175</v>
      </c>
      <c r="F119" s="87" t="s">
        <v>67</v>
      </c>
      <c r="G119" s="88" t="s">
        <v>184</v>
      </c>
      <c r="H119" s="89" t="s">
        <v>224</v>
      </c>
      <c r="I119" s="108">
        <v>240</v>
      </c>
      <c r="J119" s="214">
        <v>30</v>
      </c>
      <c r="K119" s="353">
        <v>0</v>
      </c>
      <c r="L119" s="357">
        <v>0</v>
      </c>
    </row>
    <row r="120" spans="2:12" ht="14.25">
      <c r="B120" s="159" t="s">
        <v>52</v>
      </c>
      <c r="C120" s="153">
        <v>871</v>
      </c>
      <c r="D120" s="160" t="s">
        <v>68</v>
      </c>
      <c r="E120" s="160"/>
      <c r="F120" s="142"/>
      <c r="G120" s="143"/>
      <c r="H120" s="144"/>
      <c r="I120" s="160"/>
      <c r="J120" s="224">
        <f>J121+J129</f>
        <v>5075.8</v>
      </c>
      <c r="K120" s="361">
        <f>K124+K129+K122</f>
        <v>1200.7</v>
      </c>
      <c r="L120" s="362">
        <f>K120/J120*100</f>
        <v>23.655384372906735</v>
      </c>
    </row>
    <row r="121" spans="2:12" ht="12.75">
      <c r="B121" s="102" t="s">
        <v>69</v>
      </c>
      <c r="C121" s="10">
        <v>871</v>
      </c>
      <c r="D121" s="103" t="s">
        <v>68</v>
      </c>
      <c r="E121" s="104" t="s">
        <v>63</v>
      </c>
      <c r="F121" s="87"/>
      <c r="G121" s="88"/>
      <c r="H121" s="89"/>
      <c r="I121" s="90"/>
      <c r="J121" s="225">
        <f>J122</f>
        <v>45.1</v>
      </c>
      <c r="K121" s="354">
        <v>0</v>
      </c>
      <c r="L121" s="358">
        <v>0</v>
      </c>
    </row>
    <row r="122" spans="2:12" ht="78">
      <c r="B122" s="147" t="s">
        <v>176</v>
      </c>
      <c r="C122" s="8">
        <v>871</v>
      </c>
      <c r="D122" s="85" t="s">
        <v>68</v>
      </c>
      <c r="E122" s="86" t="s">
        <v>63</v>
      </c>
      <c r="F122" s="87" t="s">
        <v>44</v>
      </c>
      <c r="G122" s="88" t="s">
        <v>225</v>
      </c>
      <c r="H122" s="89"/>
      <c r="I122" s="90"/>
      <c r="J122" s="227">
        <f>J123</f>
        <v>45.1</v>
      </c>
      <c r="K122" s="353">
        <f>K123</f>
        <v>17.2</v>
      </c>
      <c r="L122" s="357">
        <f>L123</f>
        <v>38.13747228381374</v>
      </c>
    </row>
    <row r="123" spans="2:12" ht="24">
      <c r="B123" s="92" t="s">
        <v>99</v>
      </c>
      <c r="C123" s="8">
        <v>871</v>
      </c>
      <c r="D123" s="85" t="s">
        <v>68</v>
      </c>
      <c r="E123" s="86" t="s">
        <v>63</v>
      </c>
      <c r="F123" s="87" t="s">
        <v>44</v>
      </c>
      <c r="G123" s="88" t="s">
        <v>225</v>
      </c>
      <c r="H123" s="89" t="s">
        <v>226</v>
      </c>
      <c r="I123" s="90" t="s">
        <v>98</v>
      </c>
      <c r="J123" s="227">
        <v>45.1</v>
      </c>
      <c r="K123" s="353">
        <v>17.2</v>
      </c>
      <c r="L123" s="357">
        <f>K123/J123*100</f>
        <v>38.13747228381374</v>
      </c>
    </row>
    <row r="124" spans="2:12" ht="12.75" hidden="1">
      <c r="B124" s="371" t="s">
        <v>262</v>
      </c>
      <c r="C124" s="364"/>
      <c r="D124" s="365"/>
      <c r="E124" s="366"/>
      <c r="F124" s="367"/>
      <c r="G124" s="368"/>
      <c r="H124" s="369"/>
      <c r="I124" s="370"/>
      <c r="J124" s="375"/>
      <c r="K124" s="376">
        <f>K125</f>
        <v>0</v>
      </c>
      <c r="L124" s="377"/>
    </row>
    <row r="125" spans="2:12" ht="12.75" hidden="1">
      <c r="B125" s="41" t="s">
        <v>84</v>
      </c>
      <c r="C125" s="10" t="s">
        <v>76</v>
      </c>
      <c r="D125" s="77" t="s">
        <v>68</v>
      </c>
      <c r="E125" s="78" t="s">
        <v>65</v>
      </c>
      <c r="F125" s="79" t="s">
        <v>89</v>
      </c>
      <c r="G125" s="80"/>
      <c r="H125" s="81"/>
      <c r="I125" s="83"/>
      <c r="J125" s="225"/>
      <c r="K125" s="354">
        <f>K126</f>
        <v>0</v>
      </c>
      <c r="L125" s="358"/>
    </row>
    <row r="126" spans="2:12" ht="24" hidden="1">
      <c r="B126" s="372" t="s">
        <v>263</v>
      </c>
      <c r="C126" s="8" t="s">
        <v>76</v>
      </c>
      <c r="D126" s="85" t="s">
        <v>68</v>
      </c>
      <c r="E126" s="86" t="s">
        <v>65</v>
      </c>
      <c r="F126" s="87" t="s">
        <v>89</v>
      </c>
      <c r="G126" s="88" t="s">
        <v>203</v>
      </c>
      <c r="H126" s="89"/>
      <c r="I126" s="90"/>
      <c r="J126" s="227"/>
      <c r="K126" s="353">
        <f>K127</f>
        <v>0</v>
      </c>
      <c r="L126" s="357"/>
    </row>
    <row r="127" spans="2:12" ht="64.5" customHeight="1" hidden="1">
      <c r="B127" s="373" t="s">
        <v>264</v>
      </c>
      <c r="C127" s="8" t="s">
        <v>76</v>
      </c>
      <c r="D127" s="85" t="s">
        <v>68</v>
      </c>
      <c r="E127" s="86" t="s">
        <v>65</v>
      </c>
      <c r="F127" s="87" t="s">
        <v>89</v>
      </c>
      <c r="G127" s="88" t="s">
        <v>203</v>
      </c>
      <c r="H127" s="89" t="s">
        <v>265</v>
      </c>
      <c r="I127" s="90"/>
      <c r="J127" s="227"/>
      <c r="K127" s="353">
        <f>K128</f>
        <v>0</v>
      </c>
      <c r="L127" s="357"/>
    </row>
    <row r="128" spans="2:12" ht="24" hidden="1">
      <c r="B128" s="374" t="s">
        <v>266</v>
      </c>
      <c r="C128" s="8" t="s">
        <v>76</v>
      </c>
      <c r="D128" s="85" t="s">
        <v>68</v>
      </c>
      <c r="E128" s="86" t="s">
        <v>65</v>
      </c>
      <c r="F128" s="87" t="s">
        <v>89</v>
      </c>
      <c r="G128" s="88" t="s">
        <v>203</v>
      </c>
      <c r="H128" s="89" t="s">
        <v>265</v>
      </c>
      <c r="I128" s="90" t="s">
        <v>98</v>
      </c>
      <c r="J128" s="227"/>
      <c r="K128" s="353"/>
      <c r="L128" s="357"/>
    </row>
    <row r="129" spans="2:12" ht="12.75">
      <c r="B129" s="102" t="s">
        <v>59</v>
      </c>
      <c r="C129" s="66">
        <v>871</v>
      </c>
      <c r="D129" s="103" t="s">
        <v>68</v>
      </c>
      <c r="E129" s="104" t="s">
        <v>64</v>
      </c>
      <c r="F129" s="87"/>
      <c r="G129" s="88"/>
      <c r="H129" s="89"/>
      <c r="I129" s="90"/>
      <c r="J129" s="225">
        <f>J130</f>
        <v>5030.7</v>
      </c>
      <c r="K129" s="354">
        <f>K130</f>
        <v>1183.5</v>
      </c>
      <c r="L129" s="358">
        <f>K129/J129*100</f>
        <v>23.5255531039418</v>
      </c>
    </row>
    <row r="130" spans="2:12" ht="25.5">
      <c r="B130" s="76" t="s">
        <v>133</v>
      </c>
      <c r="C130" s="10">
        <v>871</v>
      </c>
      <c r="D130" s="77" t="s">
        <v>68</v>
      </c>
      <c r="E130" s="78" t="s">
        <v>64</v>
      </c>
      <c r="F130" s="79" t="s">
        <v>68</v>
      </c>
      <c r="G130" s="80"/>
      <c r="H130" s="81"/>
      <c r="I130" s="82"/>
      <c r="J130" s="212">
        <f>J131+J145+J150</f>
        <v>5030.7</v>
      </c>
      <c r="K130" s="354">
        <f>K131+K145+K150</f>
        <v>1183.5</v>
      </c>
      <c r="L130" s="358">
        <f>K130/J130*100</f>
        <v>23.5255531039418</v>
      </c>
    </row>
    <row r="131" spans="2:12" ht="40.5">
      <c r="B131" s="112" t="s">
        <v>134</v>
      </c>
      <c r="C131" s="63">
        <v>871</v>
      </c>
      <c r="D131" s="94" t="s">
        <v>68</v>
      </c>
      <c r="E131" s="94" t="s">
        <v>64</v>
      </c>
      <c r="F131" s="79" t="s">
        <v>68</v>
      </c>
      <c r="G131" s="80" t="s">
        <v>184</v>
      </c>
      <c r="H131" s="81" t="s">
        <v>191</v>
      </c>
      <c r="I131" s="113"/>
      <c r="J131" s="213">
        <f>J132+J134+J143</f>
        <v>1400</v>
      </c>
      <c r="K131" s="354">
        <f>K132+K134</f>
        <v>206.39999999999998</v>
      </c>
      <c r="L131" s="358">
        <f>K131/J131*100</f>
        <v>14.74285714285714</v>
      </c>
    </row>
    <row r="132" spans="2:12" ht="33.75">
      <c r="B132" s="114" t="s">
        <v>135</v>
      </c>
      <c r="C132" s="8">
        <v>871</v>
      </c>
      <c r="D132" s="98" t="s">
        <v>68</v>
      </c>
      <c r="E132" s="98" t="s">
        <v>64</v>
      </c>
      <c r="F132" s="87" t="s">
        <v>68</v>
      </c>
      <c r="G132" s="88" t="s">
        <v>184</v>
      </c>
      <c r="H132" s="89" t="s">
        <v>227</v>
      </c>
      <c r="I132" s="108"/>
      <c r="J132" s="214">
        <f>J133</f>
        <v>700</v>
      </c>
      <c r="K132" s="353">
        <f>K133</f>
        <v>145.2</v>
      </c>
      <c r="L132" s="357">
        <f>L133</f>
        <v>20.74285714285714</v>
      </c>
    </row>
    <row r="133" spans="2:12" ht="24">
      <c r="B133" s="92" t="s">
        <v>99</v>
      </c>
      <c r="C133" s="8">
        <v>871</v>
      </c>
      <c r="D133" s="98" t="s">
        <v>68</v>
      </c>
      <c r="E133" s="98" t="s">
        <v>64</v>
      </c>
      <c r="F133" s="87" t="s">
        <v>68</v>
      </c>
      <c r="G133" s="88" t="s">
        <v>184</v>
      </c>
      <c r="H133" s="89" t="s">
        <v>227</v>
      </c>
      <c r="I133" s="108">
        <v>240</v>
      </c>
      <c r="J133" s="214">
        <v>700</v>
      </c>
      <c r="K133" s="353">
        <v>145.2</v>
      </c>
      <c r="L133" s="357">
        <f>K133/J133*100</f>
        <v>20.74285714285714</v>
      </c>
    </row>
    <row r="134" spans="2:12" ht="33.75">
      <c r="B134" s="114" t="s">
        <v>136</v>
      </c>
      <c r="C134" s="8">
        <v>871</v>
      </c>
      <c r="D134" s="98" t="s">
        <v>68</v>
      </c>
      <c r="E134" s="98" t="s">
        <v>64</v>
      </c>
      <c r="F134" s="87" t="s">
        <v>68</v>
      </c>
      <c r="G134" s="88" t="s">
        <v>184</v>
      </c>
      <c r="H134" s="89" t="s">
        <v>228</v>
      </c>
      <c r="I134" s="108"/>
      <c r="J134" s="214">
        <f>J142</f>
        <v>300</v>
      </c>
      <c r="K134" s="353">
        <f>K142</f>
        <v>61.2</v>
      </c>
      <c r="L134" s="357">
        <f>K134/J134*100</f>
        <v>20.400000000000002</v>
      </c>
    </row>
    <row r="135" spans="2:12" ht="24" hidden="1">
      <c r="B135" s="92" t="s">
        <v>99</v>
      </c>
      <c r="C135" s="65">
        <v>871</v>
      </c>
      <c r="D135" s="98" t="s">
        <v>68</v>
      </c>
      <c r="E135" s="98" t="s">
        <v>64</v>
      </c>
      <c r="F135" s="87" t="s">
        <v>68</v>
      </c>
      <c r="G135" s="88" t="s">
        <v>184</v>
      </c>
      <c r="H135" s="89" t="s">
        <v>228</v>
      </c>
      <c r="I135" s="108">
        <v>240</v>
      </c>
      <c r="J135" s="214">
        <v>300</v>
      </c>
      <c r="K135" s="353"/>
      <c r="L135" s="357"/>
    </row>
    <row r="136" spans="2:12" ht="40.5" hidden="1">
      <c r="B136" s="115" t="s">
        <v>137</v>
      </c>
      <c r="C136" s="35">
        <v>871</v>
      </c>
      <c r="D136" s="98" t="s">
        <v>68</v>
      </c>
      <c r="E136" s="98" t="s">
        <v>64</v>
      </c>
      <c r="F136" s="87" t="s">
        <v>68</v>
      </c>
      <c r="G136" s="88" t="s">
        <v>88</v>
      </c>
      <c r="H136" s="89"/>
      <c r="I136" s="108"/>
      <c r="J136" s="214">
        <f>J138+J139</f>
        <v>1350</v>
      </c>
      <c r="K136" s="353"/>
      <c r="L136" s="357"/>
    </row>
    <row r="137" spans="2:12" ht="33.75" hidden="1">
      <c r="B137" s="116" t="s">
        <v>138</v>
      </c>
      <c r="C137" s="10">
        <v>871</v>
      </c>
      <c r="D137" s="98" t="s">
        <v>68</v>
      </c>
      <c r="E137" s="98" t="s">
        <v>64</v>
      </c>
      <c r="F137" s="87" t="s">
        <v>68</v>
      </c>
      <c r="G137" s="88" t="s">
        <v>88</v>
      </c>
      <c r="H137" s="89" t="s">
        <v>229</v>
      </c>
      <c r="I137" s="108"/>
      <c r="J137" s="214">
        <f>J138</f>
        <v>1000</v>
      </c>
      <c r="K137" s="353"/>
      <c r="L137" s="357"/>
    </row>
    <row r="138" spans="2:12" ht="24" hidden="1">
      <c r="B138" s="92" t="s">
        <v>99</v>
      </c>
      <c r="C138" s="8">
        <v>871</v>
      </c>
      <c r="D138" s="98" t="s">
        <v>68</v>
      </c>
      <c r="E138" s="98" t="s">
        <v>64</v>
      </c>
      <c r="F138" s="87" t="s">
        <v>68</v>
      </c>
      <c r="G138" s="88" t="s">
        <v>88</v>
      </c>
      <c r="H138" s="89" t="s">
        <v>229</v>
      </c>
      <c r="I138" s="108">
        <v>240</v>
      </c>
      <c r="J138" s="214">
        <v>1000</v>
      </c>
      <c r="K138" s="353"/>
      <c r="L138" s="357"/>
    </row>
    <row r="139" spans="2:12" ht="33.75" hidden="1">
      <c r="B139" s="116" t="s">
        <v>139</v>
      </c>
      <c r="C139" s="65">
        <v>871</v>
      </c>
      <c r="D139" s="85" t="s">
        <v>68</v>
      </c>
      <c r="E139" s="86" t="s">
        <v>64</v>
      </c>
      <c r="F139" s="87" t="s">
        <v>68</v>
      </c>
      <c r="G139" s="88" t="s">
        <v>88</v>
      </c>
      <c r="H139" s="89" t="s">
        <v>230</v>
      </c>
      <c r="I139" s="117"/>
      <c r="J139" s="214">
        <f>J140</f>
        <v>350</v>
      </c>
      <c r="K139" s="353"/>
      <c r="L139" s="357"/>
    </row>
    <row r="140" spans="2:12" ht="24" hidden="1">
      <c r="B140" s="92" t="s">
        <v>99</v>
      </c>
      <c r="C140" s="63">
        <v>871</v>
      </c>
      <c r="D140" s="85" t="s">
        <v>68</v>
      </c>
      <c r="E140" s="86" t="s">
        <v>64</v>
      </c>
      <c r="F140" s="87" t="s">
        <v>68</v>
      </c>
      <c r="G140" s="88" t="s">
        <v>88</v>
      </c>
      <c r="H140" s="89" t="s">
        <v>230</v>
      </c>
      <c r="I140" s="117">
        <v>240</v>
      </c>
      <c r="J140" s="214">
        <v>350</v>
      </c>
      <c r="K140" s="353"/>
      <c r="L140" s="357"/>
    </row>
    <row r="141" spans="2:12" ht="40.5" hidden="1">
      <c r="B141" s="118" t="s">
        <v>140</v>
      </c>
      <c r="C141" s="10">
        <v>871</v>
      </c>
      <c r="D141" s="85" t="s">
        <v>68</v>
      </c>
      <c r="E141" s="86" t="s">
        <v>64</v>
      </c>
      <c r="F141" s="87" t="s">
        <v>68</v>
      </c>
      <c r="G141" s="88" t="s">
        <v>216</v>
      </c>
      <c r="H141" s="89"/>
      <c r="I141" s="117"/>
      <c r="J141" s="214">
        <f>J151+J153+J155</f>
        <v>1680</v>
      </c>
      <c r="K141" s="353"/>
      <c r="L141" s="357"/>
    </row>
    <row r="142" spans="2:12" ht="24">
      <c r="B142" s="92" t="s">
        <v>99</v>
      </c>
      <c r="C142" s="8" t="s">
        <v>76</v>
      </c>
      <c r="D142" s="85" t="s">
        <v>68</v>
      </c>
      <c r="E142" s="86" t="s">
        <v>64</v>
      </c>
      <c r="F142" s="87" t="s">
        <v>68</v>
      </c>
      <c r="G142" s="88" t="s">
        <v>184</v>
      </c>
      <c r="H142" s="89" t="s">
        <v>228</v>
      </c>
      <c r="I142" s="117">
        <v>240</v>
      </c>
      <c r="J142" s="214">
        <v>300</v>
      </c>
      <c r="K142" s="353">
        <v>61.2</v>
      </c>
      <c r="L142" s="357">
        <f>K142/J142*100</f>
        <v>20.400000000000002</v>
      </c>
    </row>
    <row r="143" spans="2:12" ht="60">
      <c r="B143" s="92" t="s">
        <v>298</v>
      </c>
      <c r="C143" s="65" t="s">
        <v>76</v>
      </c>
      <c r="D143" s="98" t="s">
        <v>68</v>
      </c>
      <c r="E143" s="98" t="s">
        <v>64</v>
      </c>
      <c r="F143" s="87" t="s">
        <v>68</v>
      </c>
      <c r="G143" s="88" t="s">
        <v>184</v>
      </c>
      <c r="H143" s="89" t="s">
        <v>299</v>
      </c>
      <c r="I143" s="108"/>
      <c r="J143" s="213">
        <f>J144</f>
        <v>400</v>
      </c>
      <c r="K143" s="353">
        <f>K144</f>
        <v>0</v>
      </c>
      <c r="L143" s="357">
        <f>L144</f>
        <v>0</v>
      </c>
    </row>
    <row r="144" spans="2:12" ht="24">
      <c r="B144" s="92" t="s">
        <v>99</v>
      </c>
      <c r="C144" s="65" t="s">
        <v>76</v>
      </c>
      <c r="D144" s="98" t="s">
        <v>63</v>
      </c>
      <c r="E144" s="98" t="s">
        <v>46</v>
      </c>
      <c r="F144" s="87" t="s">
        <v>68</v>
      </c>
      <c r="G144" s="88" t="s">
        <v>184</v>
      </c>
      <c r="H144" s="89" t="s">
        <v>299</v>
      </c>
      <c r="I144" s="108">
        <v>240</v>
      </c>
      <c r="J144" s="214">
        <v>400</v>
      </c>
      <c r="K144" s="353">
        <v>0</v>
      </c>
      <c r="L144" s="357">
        <f>K144/J144*100</f>
        <v>0</v>
      </c>
    </row>
    <row r="145" spans="2:12" ht="40.5">
      <c r="B145" s="115" t="s">
        <v>137</v>
      </c>
      <c r="C145" s="10" t="s">
        <v>76</v>
      </c>
      <c r="D145" s="77" t="s">
        <v>68</v>
      </c>
      <c r="E145" s="78" t="s">
        <v>64</v>
      </c>
      <c r="F145" s="79" t="s">
        <v>68</v>
      </c>
      <c r="G145" s="80" t="s">
        <v>88</v>
      </c>
      <c r="H145" s="81"/>
      <c r="I145" s="117"/>
      <c r="J145" s="213">
        <f>J146+J148</f>
        <v>1537.2</v>
      </c>
      <c r="K145" s="354">
        <f>K146+K148</f>
        <v>781.4</v>
      </c>
      <c r="L145" s="357">
        <f>K145/J145*100</f>
        <v>50.83268279989591</v>
      </c>
    </row>
    <row r="146" spans="2:12" ht="33.75">
      <c r="B146" s="116" t="s">
        <v>138</v>
      </c>
      <c r="C146" s="8" t="s">
        <v>76</v>
      </c>
      <c r="D146" s="85" t="s">
        <v>68</v>
      </c>
      <c r="E146" s="86" t="s">
        <v>64</v>
      </c>
      <c r="F146" s="87" t="s">
        <v>68</v>
      </c>
      <c r="G146" s="88" t="s">
        <v>88</v>
      </c>
      <c r="H146" s="89" t="s">
        <v>229</v>
      </c>
      <c r="I146" s="117"/>
      <c r="J146" s="213">
        <f>J147</f>
        <v>937.2</v>
      </c>
      <c r="K146" s="354">
        <f>K147</f>
        <v>644.8</v>
      </c>
      <c r="L146" s="358">
        <f>L147</f>
        <v>68.80068288518993</v>
      </c>
    </row>
    <row r="147" spans="2:12" ht="24">
      <c r="B147" s="92" t="s">
        <v>99</v>
      </c>
      <c r="C147" s="8" t="s">
        <v>76</v>
      </c>
      <c r="D147" s="85" t="s">
        <v>68</v>
      </c>
      <c r="E147" s="86" t="s">
        <v>64</v>
      </c>
      <c r="F147" s="87" t="s">
        <v>68</v>
      </c>
      <c r="G147" s="88" t="s">
        <v>88</v>
      </c>
      <c r="H147" s="89" t="s">
        <v>229</v>
      </c>
      <c r="I147" s="117">
        <v>240</v>
      </c>
      <c r="J147" s="214">
        <v>937.2</v>
      </c>
      <c r="K147" s="353">
        <v>644.8</v>
      </c>
      <c r="L147" s="357">
        <f aca="true" t="shared" si="8" ref="L147:L154">K147/J147*100</f>
        <v>68.80068288518993</v>
      </c>
    </row>
    <row r="148" spans="2:12" ht="33.75">
      <c r="B148" s="116" t="s">
        <v>139</v>
      </c>
      <c r="C148" s="8" t="s">
        <v>76</v>
      </c>
      <c r="D148" s="85" t="s">
        <v>68</v>
      </c>
      <c r="E148" s="86" t="s">
        <v>64</v>
      </c>
      <c r="F148" s="87" t="s">
        <v>68</v>
      </c>
      <c r="G148" s="88" t="s">
        <v>88</v>
      </c>
      <c r="H148" s="89" t="s">
        <v>230</v>
      </c>
      <c r="I148" s="117"/>
      <c r="J148" s="213">
        <f>J149</f>
        <v>600</v>
      </c>
      <c r="K148" s="354">
        <f>K149</f>
        <v>136.6</v>
      </c>
      <c r="L148" s="358">
        <f t="shared" si="8"/>
        <v>22.766666666666666</v>
      </c>
    </row>
    <row r="149" spans="2:12" ht="24">
      <c r="B149" s="92" t="s">
        <v>99</v>
      </c>
      <c r="C149" s="8" t="s">
        <v>76</v>
      </c>
      <c r="D149" s="85" t="s">
        <v>68</v>
      </c>
      <c r="E149" s="86" t="s">
        <v>64</v>
      </c>
      <c r="F149" s="87" t="s">
        <v>68</v>
      </c>
      <c r="G149" s="88" t="s">
        <v>88</v>
      </c>
      <c r="H149" s="89" t="s">
        <v>230</v>
      </c>
      <c r="I149" s="117">
        <v>240</v>
      </c>
      <c r="J149" s="214">
        <v>600</v>
      </c>
      <c r="K149" s="353">
        <v>136.6</v>
      </c>
      <c r="L149" s="357">
        <f t="shared" si="8"/>
        <v>22.766666666666666</v>
      </c>
    </row>
    <row r="150" spans="2:12" ht="40.5">
      <c r="B150" s="118" t="s">
        <v>140</v>
      </c>
      <c r="C150" s="10" t="s">
        <v>76</v>
      </c>
      <c r="D150" s="77" t="s">
        <v>68</v>
      </c>
      <c r="E150" s="78" t="s">
        <v>64</v>
      </c>
      <c r="F150" s="79" t="s">
        <v>68</v>
      </c>
      <c r="G150" s="80" t="s">
        <v>216</v>
      </c>
      <c r="H150" s="81"/>
      <c r="I150" s="242"/>
      <c r="J150" s="213">
        <f>J151+J153+J155+J159+J157</f>
        <v>2093.5</v>
      </c>
      <c r="K150" s="354">
        <f>K151+K153+K155+K157</f>
        <v>195.7</v>
      </c>
      <c r="L150" s="358">
        <f t="shared" si="8"/>
        <v>9.347981848578934</v>
      </c>
    </row>
    <row r="151" spans="2:12" ht="30.75" customHeight="1">
      <c r="B151" s="119" t="s">
        <v>141</v>
      </c>
      <c r="C151" s="8">
        <v>871</v>
      </c>
      <c r="D151" s="85" t="s">
        <v>68</v>
      </c>
      <c r="E151" s="86" t="s">
        <v>64</v>
      </c>
      <c r="F151" s="87" t="s">
        <v>68</v>
      </c>
      <c r="G151" s="88" t="s">
        <v>216</v>
      </c>
      <c r="H151" s="89" t="s">
        <v>231</v>
      </c>
      <c r="I151" s="117"/>
      <c r="J151" s="214">
        <f>J152</f>
        <v>250</v>
      </c>
      <c r="K151" s="353">
        <f>K152</f>
        <v>43.9</v>
      </c>
      <c r="L151" s="357">
        <f t="shared" si="8"/>
        <v>17.560000000000002</v>
      </c>
    </row>
    <row r="152" spans="2:12" ht="24">
      <c r="B152" s="165" t="s">
        <v>99</v>
      </c>
      <c r="C152" s="8">
        <v>871</v>
      </c>
      <c r="D152" s="85" t="s">
        <v>68</v>
      </c>
      <c r="E152" s="86" t="s">
        <v>64</v>
      </c>
      <c r="F152" s="87" t="s">
        <v>68</v>
      </c>
      <c r="G152" s="88" t="s">
        <v>216</v>
      </c>
      <c r="H152" s="89" t="s">
        <v>231</v>
      </c>
      <c r="I152" s="117">
        <v>240</v>
      </c>
      <c r="J152" s="214">
        <v>250</v>
      </c>
      <c r="K152" s="353">
        <v>43.9</v>
      </c>
      <c r="L152" s="357">
        <f t="shared" si="8"/>
        <v>17.560000000000002</v>
      </c>
    </row>
    <row r="153" spans="2:12" ht="33.75">
      <c r="B153" s="119" t="s">
        <v>142</v>
      </c>
      <c r="C153" s="25">
        <v>871</v>
      </c>
      <c r="D153" s="85" t="s">
        <v>68</v>
      </c>
      <c r="E153" s="86" t="s">
        <v>64</v>
      </c>
      <c r="F153" s="87" t="s">
        <v>68</v>
      </c>
      <c r="G153" s="88" t="s">
        <v>216</v>
      </c>
      <c r="H153" s="89" t="s">
        <v>232</v>
      </c>
      <c r="I153" s="96"/>
      <c r="J153" s="214">
        <f>J154</f>
        <v>900</v>
      </c>
      <c r="K153" s="353">
        <f>K154</f>
        <v>144.2</v>
      </c>
      <c r="L153" s="357">
        <f t="shared" si="8"/>
        <v>16.022222222222222</v>
      </c>
    </row>
    <row r="154" spans="2:12" ht="24">
      <c r="B154" s="165" t="s">
        <v>99</v>
      </c>
      <c r="C154" s="8">
        <v>871</v>
      </c>
      <c r="D154" s="85" t="s">
        <v>68</v>
      </c>
      <c r="E154" s="86" t="s">
        <v>64</v>
      </c>
      <c r="F154" s="87" t="s">
        <v>68</v>
      </c>
      <c r="G154" s="88" t="s">
        <v>216</v>
      </c>
      <c r="H154" s="89" t="s">
        <v>232</v>
      </c>
      <c r="I154" s="96" t="s">
        <v>98</v>
      </c>
      <c r="J154" s="214">
        <v>900</v>
      </c>
      <c r="K154" s="353">
        <v>144.2</v>
      </c>
      <c r="L154" s="357">
        <f t="shared" si="8"/>
        <v>16.022222222222222</v>
      </c>
    </row>
    <row r="155" spans="2:12" ht="33.75">
      <c r="B155" s="119" t="s">
        <v>143</v>
      </c>
      <c r="C155" s="8">
        <v>871</v>
      </c>
      <c r="D155" s="85" t="s">
        <v>68</v>
      </c>
      <c r="E155" s="86" t="s">
        <v>64</v>
      </c>
      <c r="F155" s="87" t="s">
        <v>68</v>
      </c>
      <c r="G155" s="88" t="s">
        <v>216</v>
      </c>
      <c r="H155" s="89" t="s">
        <v>275</v>
      </c>
      <c r="I155" s="96"/>
      <c r="J155" s="214">
        <f>J156</f>
        <v>530</v>
      </c>
      <c r="K155" s="353">
        <v>0</v>
      </c>
      <c r="L155" s="357">
        <v>0</v>
      </c>
    </row>
    <row r="156" spans="2:12" ht="24">
      <c r="B156" s="165" t="s">
        <v>99</v>
      </c>
      <c r="C156" s="8">
        <v>871</v>
      </c>
      <c r="D156" s="85" t="s">
        <v>68</v>
      </c>
      <c r="E156" s="86" t="s">
        <v>64</v>
      </c>
      <c r="F156" s="87" t="s">
        <v>68</v>
      </c>
      <c r="G156" s="88" t="s">
        <v>216</v>
      </c>
      <c r="H156" s="89" t="s">
        <v>275</v>
      </c>
      <c r="I156" s="96" t="s">
        <v>98</v>
      </c>
      <c r="J156" s="214">
        <v>530</v>
      </c>
      <c r="K156" s="353">
        <v>0</v>
      </c>
      <c r="L156" s="357">
        <v>0</v>
      </c>
    </row>
    <row r="157" spans="2:12" ht="48">
      <c r="B157" s="165" t="s">
        <v>300</v>
      </c>
      <c r="C157" s="8" t="s">
        <v>76</v>
      </c>
      <c r="D157" s="85" t="s">
        <v>68</v>
      </c>
      <c r="E157" s="86" t="s">
        <v>64</v>
      </c>
      <c r="F157" s="87" t="s">
        <v>68</v>
      </c>
      <c r="G157" s="88" t="s">
        <v>216</v>
      </c>
      <c r="H157" s="89" t="s">
        <v>301</v>
      </c>
      <c r="I157" s="96"/>
      <c r="J157" s="214">
        <f>J158</f>
        <v>200</v>
      </c>
      <c r="K157" s="353">
        <f>K158</f>
        <v>7.6</v>
      </c>
      <c r="L157" s="357">
        <f>K157/J157*100</f>
        <v>3.8</v>
      </c>
    </row>
    <row r="158" spans="2:12" ht="24">
      <c r="B158" s="165" t="s">
        <v>99</v>
      </c>
      <c r="C158" s="8" t="s">
        <v>76</v>
      </c>
      <c r="D158" s="85" t="s">
        <v>68</v>
      </c>
      <c r="E158" s="86" t="s">
        <v>64</v>
      </c>
      <c r="F158" s="87" t="s">
        <v>68</v>
      </c>
      <c r="G158" s="88" t="s">
        <v>216</v>
      </c>
      <c r="H158" s="89" t="s">
        <v>301</v>
      </c>
      <c r="I158" s="96" t="s">
        <v>98</v>
      </c>
      <c r="J158" s="214">
        <v>200</v>
      </c>
      <c r="K158" s="353">
        <v>7.6</v>
      </c>
      <c r="L158" s="357">
        <f>K158/J158*100</f>
        <v>3.8</v>
      </c>
    </row>
    <row r="159" spans="2:12" ht="36.75" customHeight="1">
      <c r="B159" s="92" t="s">
        <v>177</v>
      </c>
      <c r="C159" s="255" t="s">
        <v>76</v>
      </c>
      <c r="D159" s="85" t="s">
        <v>68</v>
      </c>
      <c r="E159" s="86" t="s">
        <v>64</v>
      </c>
      <c r="F159" s="87" t="s">
        <v>68</v>
      </c>
      <c r="G159" s="88" t="s">
        <v>216</v>
      </c>
      <c r="H159" s="89" t="s">
        <v>234</v>
      </c>
      <c r="I159" s="96"/>
      <c r="J159" s="213">
        <f>J160</f>
        <v>213.5</v>
      </c>
      <c r="K159" s="353">
        <f>K160</f>
        <v>0</v>
      </c>
      <c r="L159" s="357">
        <v>0</v>
      </c>
    </row>
    <row r="160" spans="2:12" ht="12.75" customHeight="1">
      <c r="B160" s="202" t="s">
        <v>178</v>
      </c>
      <c r="C160" s="255" t="s">
        <v>76</v>
      </c>
      <c r="D160" s="85" t="s">
        <v>68</v>
      </c>
      <c r="E160" s="86" t="s">
        <v>64</v>
      </c>
      <c r="F160" s="87" t="s">
        <v>68</v>
      </c>
      <c r="G160" s="88" t="s">
        <v>216</v>
      </c>
      <c r="H160" s="89" t="s">
        <v>234</v>
      </c>
      <c r="I160" s="96" t="s">
        <v>98</v>
      </c>
      <c r="J160" s="214">
        <v>213.5</v>
      </c>
      <c r="K160" s="353">
        <v>0</v>
      </c>
      <c r="L160" s="357">
        <v>0</v>
      </c>
    </row>
    <row r="161" spans="2:12" ht="12.75" customHeight="1">
      <c r="B161" s="133" t="s">
        <v>53</v>
      </c>
      <c r="C161" s="256" t="s">
        <v>76</v>
      </c>
      <c r="D161" s="133" t="s">
        <v>70</v>
      </c>
      <c r="E161" s="134"/>
      <c r="F161" s="135"/>
      <c r="G161" s="136"/>
      <c r="H161" s="144"/>
      <c r="I161" s="136"/>
      <c r="J161" s="224">
        <f aca="true" t="shared" si="9" ref="J161:K163">J162</f>
        <v>30</v>
      </c>
      <c r="K161" s="361">
        <f t="shared" si="9"/>
        <v>8.2</v>
      </c>
      <c r="L161" s="362">
        <f>K161/J161*100</f>
        <v>27.333333333333332</v>
      </c>
    </row>
    <row r="162" spans="2:12" ht="26.25" customHeight="1">
      <c r="B162" s="103" t="s">
        <v>85</v>
      </c>
      <c r="C162" s="68" t="s">
        <v>76</v>
      </c>
      <c r="D162" s="103" t="s">
        <v>70</v>
      </c>
      <c r="E162" s="104" t="s">
        <v>68</v>
      </c>
      <c r="F162" s="120"/>
      <c r="G162" s="96"/>
      <c r="H162" s="89"/>
      <c r="I162" s="96"/>
      <c r="J162" s="213">
        <f t="shared" si="9"/>
        <v>30</v>
      </c>
      <c r="K162" s="354">
        <f t="shared" si="9"/>
        <v>8.2</v>
      </c>
      <c r="L162" s="358">
        <f>L163</f>
        <v>54.666666666666664</v>
      </c>
    </row>
    <row r="163" spans="2:12" ht="17.25" customHeight="1">
      <c r="B163" s="76" t="s">
        <v>42</v>
      </c>
      <c r="C163" s="44">
        <v>871</v>
      </c>
      <c r="D163" s="94" t="s">
        <v>70</v>
      </c>
      <c r="E163" s="94" t="s">
        <v>68</v>
      </c>
      <c r="F163" s="79" t="s">
        <v>152</v>
      </c>
      <c r="G163" s="80"/>
      <c r="H163" s="81"/>
      <c r="I163" s="122"/>
      <c r="J163" s="213">
        <f t="shared" si="9"/>
        <v>30</v>
      </c>
      <c r="K163" s="354">
        <f t="shared" si="9"/>
        <v>8.2</v>
      </c>
      <c r="L163" s="358">
        <f>L161=L162</f>
        <v>0</v>
      </c>
    </row>
    <row r="164" spans="2:12" ht="51">
      <c r="B164" s="76" t="s">
        <v>144</v>
      </c>
      <c r="C164" s="63">
        <v>871</v>
      </c>
      <c r="D164" s="94" t="s">
        <v>70</v>
      </c>
      <c r="E164" s="94" t="s">
        <v>68</v>
      </c>
      <c r="F164" s="79" t="s">
        <v>152</v>
      </c>
      <c r="G164" s="80"/>
      <c r="H164" s="81"/>
      <c r="I164" s="122"/>
      <c r="J164" s="213">
        <f>J167</f>
        <v>30</v>
      </c>
      <c r="K164" s="354">
        <f aca="true" t="shared" si="10" ref="K164:L166">K165</f>
        <v>8.2</v>
      </c>
      <c r="L164" s="358">
        <f t="shared" si="10"/>
        <v>27.333333333333332</v>
      </c>
    </row>
    <row r="165" spans="2:12" ht="51">
      <c r="B165" s="151" t="s">
        <v>1</v>
      </c>
      <c r="C165" s="10">
        <v>871</v>
      </c>
      <c r="D165" s="94" t="s">
        <v>70</v>
      </c>
      <c r="E165" s="94" t="s">
        <v>68</v>
      </c>
      <c r="F165" s="79" t="s">
        <v>152</v>
      </c>
      <c r="G165" s="80" t="s">
        <v>184</v>
      </c>
      <c r="H165" s="81"/>
      <c r="I165" s="122"/>
      <c r="J165" s="213">
        <f>J166</f>
        <v>30</v>
      </c>
      <c r="K165" s="354">
        <f t="shared" si="10"/>
        <v>8.2</v>
      </c>
      <c r="L165" s="358">
        <f t="shared" si="10"/>
        <v>27.333333333333332</v>
      </c>
    </row>
    <row r="166" spans="2:12" ht="12.75">
      <c r="B166" s="170" t="s">
        <v>179</v>
      </c>
      <c r="C166" s="65">
        <v>871</v>
      </c>
      <c r="D166" s="98" t="s">
        <v>70</v>
      </c>
      <c r="E166" s="98" t="s">
        <v>68</v>
      </c>
      <c r="F166" s="87" t="s">
        <v>152</v>
      </c>
      <c r="G166" s="88" t="s">
        <v>184</v>
      </c>
      <c r="H166" s="89" t="s">
        <v>208</v>
      </c>
      <c r="I166" s="123"/>
      <c r="J166" s="214">
        <f>J167</f>
        <v>30</v>
      </c>
      <c r="K166" s="353">
        <f t="shared" si="10"/>
        <v>8.2</v>
      </c>
      <c r="L166" s="357">
        <f t="shared" si="10"/>
        <v>27.333333333333332</v>
      </c>
    </row>
    <row r="167" spans="2:12" ht="24">
      <c r="B167" s="92" t="s">
        <v>99</v>
      </c>
      <c r="C167" s="8">
        <v>871</v>
      </c>
      <c r="D167" s="98" t="s">
        <v>70</v>
      </c>
      <c r="E167" s="98" t="s">
        <v>68</v>
      </c>
      <c r="F167" s="87" t="s">
        <v>152</v>
      </c>
      <c r="G167" s="88" t="s">
        <v>184</v>
      </c>
      <c r="H167" s="89" t="s">
        <v>208</v>
      </c>
      <c r="I167" s="108">
        <v>240</v>
      </c>
      <c r="J167" s="214">
        <v>30</v>
      </c>
      <c r="K167" s="353">
        <v>8.2</v>
      </c>
      <c r="L167" s="357">
        <f>K167/J167*100</f>
        <v>27.333333333333332</v>
      </c>
    </row>
    <row r="168" spans="2:12" ht="14.25">
      <c r="B168" s="133" t="s">
        <v>54</v>
      </c>
      <c r="C168" s="253">
        <v>871</v>
      </c>
      <c r="D168" s="133" t="s">
        <v>71</v>
      </c>
      <c r="E168" s="134"/>
      <c r="F168" s="135"/>
      <c r="G168" s="136"/>
      <c r="H168" s="144"/>
      <c r="I168" s="136"/>
      <c r="J168" s="224">
        <f>J169</f>
        <v>3987.1</v>
      </c>
      <c r="K168" s="361">
        <f>K169</f>
        <v>1561.4999999999998</v>
      </c>
      <c r="L168" s="363">
        <f>L169</f>
        <v>38.7924087915752</v>
      </c>
    </row>
    <row r="169" spans="2:12" ht="12.75">
      <c r="B169" s="103" t="s">
        <v>72</v>
      </c>
      <c r="C169" s="63">
        <v>871</v>
      </c>
      <c r="D169" s="103" t="s">
        <v>71</v>
      </c>
      <c r="E169" s="104" t="s">
        <v>63</v>
      </c>
      <c r="F169" s="120"/>
      <c r="G169" s="96"/>
      <c r="H169" s="89"/>
      <c r="I169" s="96"/>
      <c r="J169" s="213">
        <f>J170+J185</f>
        <v>3987.1</v>
      </c>
      <c r="K169" s="353">
        <f>K170+K185</f>
        <v>1561.4999999999998</v>
      </c>
      <c r="L169" s="357">
        <f>L170</f>
        <v>38.7924087915752</v>
      </c>
    </row>
    <row r="170" spans="2:12" ht="38.25">
      <c r="B170" s="146" t="s">
        <v>180</v>
      </c>
      <c r="C170" s="63">
        <v>871</v>
      </c>
      <c r="D170" s="77" t="s">
        <v>71</v>
      </c>
      <c r="E170" s="78" t="s">
        <v>63</v>
      </c>
      <c r="F170" s="79" t="s">
        <v>70</v>
      </c>
      <c r="G170" s="80"/>
      <c r="H170" s="81"/>
      <c r="I170" s="82"/>
      <c r="J170" s="212">
        <f>J171+J182</f>
        <v>3927.1</v>
      </c>
      <c r="K170" s="353">
        <f>K171+K182</f>
        <v>1504.7999999999997</v>
      </c>
      <c r="L170" s="357">
        <f>L171</f>
        <v>38.7924087915752</v>
      </c>
    </row>
    <row r="171" spans="2:12" ht="25.5">
      <c r="B171" s="151" t="s">
        <v>181</v>
      </c>
      <c r="C171" s="63">
        <v>871</v>
      </c>
      <c r="D171" s="94" t="s">
        <v>71</v>
      </c>
      <c r="E171" s="94" t="s">
        <v>63</v>
      </c>
      <c r="F171" s="79" t="s">
        <v>70</v>
      </c>
      <c r="G171" s="80" t="s">
        <v>184</v>
      </c>
      <c r="H171" s="81"/>
      <c r="I171" s="122"/>
      <c r="J171" s="213">
        <f>J172+J176+J178+J180</f>
        <v>3768.9</v>
      </c>
      <c r="K171" s="353">
        <f>K172+K176</f>
        <v>1413.1999999999998</v>
      </c>
      <c r="L171" s="357">
        <f>L172</f>
        <v>38.7924087915752</v>
      </c>
    </row>
    <row r="172" spans="2:12" ht="27">
      <c r="B172" s="173" t="s">
        <v>182</v>
      </c>
      <c r="C172" s="22">
        <v>871</v>
      </c>
      <c r="D172" s="98" t="s">
        <v>71</v>
      </c>
      <c r="E172" s="98" t="s">
        <v>63</v>
      </c>
      <c r="F172" s="87" t="s">
        <v>70</v>
      </c>
      <c r="G172" s="88" t="s">
        <v>184</v>
      </c>
      <c r="H172" s="89" t="s">
        <v>235</v>
      </c>
      <c r="I172" s="123"/>
      <c r="J172" s="214">
        <f>J173+J174+J175</f>
        <v>3598.9</v>
      </c>
      <c r="K172" s="353">
        <f>K173+K174</f>
        <v>1396.1</v>
      </c>
      <c r="L172" s="357">
        <f>K172/J172*100</f>
        <v>38.7924087915752</v>
      </c>
    </row>
    <row r="173" spans="2:12" ht="12.75">
      <c r="B173" s="147" t="s">
        <v>183</v>
      </c>
      <c r="C173" s="22">
        <v>871</v>
      </c>
      <c r="D173" s="98" t="s">
        <v>71</v>
      </c>
      <c r="E173" s="98" t="s">
        <v>63</v>
      </c>
      <c r="F173" s="87" t="s">
        <v>70</v>
      </c>
      <c r="G173" s="88" t="s">
        <v>184</v>
      </c>
      <c r="H173" s="89" t="s">
        <v>235</v>
      </c>
      <c r="I173" s="123" t="s">
        <v>107</v>
      </c>
      <c r="J173" s="214">
        <v>1448.1</v>
      </c>
      <c r="K173" s="353">
        <v>659.6</v>
      </c>
      <c r="L173" s="357">
        <f>K173/J173*100</f>
        <v>45.5493405151578</v>
      </c>
    </row>
    <row r="174" spans="2:12" ht="24">
      <c r="B174" s="92" t="s">
        <v>99</v>
      </c>
      <c r="C174" s="22">
        <v>871</v>
      </c>
      <c r="D174" s="98" t="s">
        <v>71</v>
      </c>
      <c r="E174" s="98" t="s">
        <v>63</v>
      </c>
      <c r="F174" s="87" t="s">
        <v>70</v>
      </c>
      <c r="G174" s="88" t="s">
        <v>184</v>
      </c>
      <c r="H174" s="89" t="s">
        <v>235</v>
      </c>
      <c r="I174" s="123" t="s">
        <v>98</v>
      </c>
      <c r="J174" s="214">
        <v>2148.3</v>
      </c>
      <c r="K174" s="353">
        <v>736.5</v>
      </c>
      <c r="L174" s="357">
        <f>K174/J174*100</f>
        <v>34.282921379695566</v>
      </c>
    </row>
    <row r="175" spans="2:12" ht="12.75">
      <c r="B175" s="92" t="s">
        <v>100</v>
      </c>
      <c r="C175" s="22">
        <v>871</v>
      </c>
      <c r="D175" s="98" t="s">
        <v>71</v>
      </c>
      <c r="E175" s="98" t="s">
        <v>63</v>
      </c>
      <c r="F175" s="87" t="s">
        <v>70</v>
      </c>
      <c r="G175" s="88" t="s">
        <v>184</v>
      </c>
      <c r="H175" s="89" t="s">
        <v>235</v>
      </c>
      <c r="I175" s="108">
        <v>850</v>
      </c>
      <c r="J175" s="214">
        <v>2.5</v>
      </c>
      <c r="K175" s="353">
        <v>0</v>
      </c>
      <c r="L175" s="357">
        <v>0</v>
      </c>
    </row>
    <row r="176" spans="2:12" ht="27.75" customHeight="1">
      <c r="B176" s="92" t="s">
        <v>186</v>
      </c>
      <c r="C176" s="25">
        <v>871</v>
      </c>
      <c r="D176" s="98" t="s">
        <v>71</v>
      </c>
      <c r="E176" s="172" t="s">
        <v>63</v>
      </c>
      <c r="F176" s="87" t="s">
        <v>70</v>
      </c>
      <c r="G176" s="88" t="s">
        <v>184</v>
      </c>
      <c r="H176" s="89" t="s">
        <v>231</v>
      </c>
      <c r="I176" s="117"/>
      <c r="J176" s="228">
        <f>J177</f>
        <v>40</v>
      </c>
      <c r="K176" s="353">
        <f>K177</f>
        <v>17.1</v>
      </c>
      <c r="L176" s="357">
        <f>K176/J176*100</f>
        <v>42.75000000000001</v>
      </c>
    </row>
    <row r="177" spans="2:12" ht="22.5" customHeight="1">
      <c r="B177" s="92" t="s">
        <v>99</v>
      </c>
      <c r="C177" s="22">
        <v>871</v>
      </c>
      <c r="D177" s="98" t="s">
        <v>71</v>
      </c>
      <c r="E177" s="172" t="s">
        <v>63</v>
      </c>
      <c r="F177" s="87" t="s">
        <v>70</v>
      </c>
      <c r="G177" s="88" t="s">
        <v>184</v>
      </c>
      <c r="H177" s="89" t="s">
        <v>231</v>
      </c>
      <c r="I177" s="117">
        <v>240</v>
      </c>
      <c r="J177" s="228">
        <v>40</v>
      </c>
      <c r="K177" s="353">
        <v>17.1</v>
      </c>
      <c r="L177" s="357">
        <f>K177/J177*100</f>
        <v>42.75000000000001</v>
      </c>
    </row>
    <row r="178" spans="2:12" ht="12.75">
      <c r="B178" s="92" t="s">
        <v>187</v>
      </c>
      <c r="C178" s="65">
        <v>871</v>
      </c>
      <c r="D178" s="98" t="s">
        <v>71</v>
      </c>
      <c r="E178" s="172" t="s">
        <v>63</v>
      </c>
      <c r="F178" s="87" t="s">
        <v>70</v>
      </c>
      <c r="G178" s="88" t="s">
        <v>184</v>
      </c>
      <c r="H178" s="89" t="s">
        <v>237</v>
      </c>
      <c r="I178" s="117"/>
      <c r="J178" s="228">
        <v>100</v>
      </c>
      <c r="K178" s="353">
        <v>0</v>
      </c>
      <c r="L178" s="357">
        <v>0</v>
      </c>
    </row>
    <row r="179" spans="2:12" ht="24">
      <c r="B179" s="92" t="s">
        <v>99</v>
      </c>
      <c r="C179" s="22">
        <v>871</v>
      </c>
      <c r="D179" s="98" t="s">
        <v>71</v>
      </c>
      <c r="E179" s="172" t="s">
        <v>63</v>
      </c>
      <c r="F179" s="87" t="s">
        <v>70</v>
      </c>
      <c r="G179" s="88" t="s">
        <v>184</v>
      </c>
      <c r="H179" s="89" t="s">
        <v>237</v>
      </c>
      <c r="I179" s="117">
        <v>240</v>
      </c>
      <c r="J179" s="228">
        <v>100</v>
      </c>
      <c r="K179" s="353">
        <v>0</v>
      </c>
      <c r="L179" s="357">
        <v>0</v>
      </c>
    </row>
    <row r="180" spans="2:12" ht="12.75">
      <c r="B180" s="436" t="s">
        <v>320</v>
      </c>
      <c r="C180" s="22" t="s">
        <v>76</v>
      </c>
      <c r="D180" s="98" t="s">
        <v>71</v>
      </c>
      <c r="E180" s="172" t="s">
        <v>63</v>
      </c>
      <c r="F180" s="87" t="s">
        <v>70</v>
      </c>
      <c r="G180" s="88" t="s">
        <v>184</v>
      </c>
      <c r="H180" s="89" t="s">
        <v>303</v>
      </c>
      <c r="I180" s="117"/>
      <c r="J180" s="228">
        <f>J181</f>
        <v>30</v>
      </c>
      <c r="K180" s="353"/>
      <c r="L180" s="357"/>
    </row>
    <row r="181" spans="2:12" ht="24">
      <c r="B181" s="92" t="s">
        <v>99</v>
      </c>
      <c r="C181" s="22" t="s">
        <v>76</v>
      </c>
      <c r="D181" s="98" t="s">
        <v>71</v>
      </c>
      <c r="E181" s="172" t="s">
        <v>63</v>
      </c>
      <c r="F181" s="87" t="s">
        <v>70</v>
      </c>
      <c r="G181" s="88" t="s">
        <v>184</v>
      </c>
      <c r="H181" s="89" t="s">
        <v>303</v>
      </c>
      <c r="I181" s="117">
        <v>240</v>
      </c>
      <c r="J181" s="228">
        <v>30</v>
      </c>
      <c r="K181" s="353"/>
      <c r="L181" s="357"/>
    </row>
    <row r="182" spans="2:12" ht="46.5" customHeight="1">
      <c r="B182" s="243" t="s">
        <v>236</v>
      </c>
      <c r="C182" s="71" t="s">
        <v>76</v>
      </c>
      <c r="D182" s="94" t="s">
        <v>71</v>
      </c>
      <c r="E182" s="244" t="s">
        <v>63</v>
      </c>
      <c r="F182" s="79" t="s">
        <v>70</v>
      </c>
      <c r="G182" s="80" t="s">
        <v>88</v>
      </c>
      <c r="H182" s="81"/>
      <c r="I182" s="242"/>
      <c r="J182" s="213">
        <f>J183</f>
        <v>158.2</v>
      </c>
      <c r="K182" s="354">
        <f>K183</f>
        <v>91.6</v>
      </c>
      <c r="L182" s="358">
        <f aca="true" t="shared" si="11" ref="L182:L188">K182/J182*100</f>
        <v>57.901390644753484</v>
      </c>
    </row>
    <row r="183" spans="2:12" ht="36">
      <c r="B183" s="92" t="s">
        <v>3</v>
      </c>
      <c r="C183" s="203" t="s">
        <v>76</v>
      </c>
      <c r="D183" s="98" t="s">
        <v>71</v>
      </c>
      <c r="E183" s="172" t="s">
        <v>63</v>
      </c>
      <c r="F183" s="87" t="s">
        <v>70</v>
      </c>
      <c r="G183" s="88" t="s">
        <v>88</v>
      </c>
      <c r="H183" s="89" t="s">
        <v>185</v>
      </c>
      <c r="I183" s="117"/>
      <c r="J183" s="229">
        <f>J184</f>
        <v>158.2</v>
      </c>
      <c r="K183" s="353">
        <f>K184</f>
        <v>91.6</v>
      </c>
      <c r="L183" s="357">
        <f t="shared" si="11"/>
        <v>57.901390644753484</v>
      </c>
    </row>
    <row r="184" spans="2:12" ht="12.75">
      <c r="B184" s="147" t="s">
        <v>183</v>
      </c>
      <c r="C184" s="203" t="s">
        <v>76</v>
      </c>
      <c r="D184" s="98" t="s">
        <v>71</v>
      </c>
      <c r="E184" s="172" t="s">
        <v>63</v>
      </c>
      <c r="F184" s="87" t="s">
        <v>70</v>
      </c>
      <c r="G184" s="88" t="s">
        <v>88</v>
      </c>
      <c r="H184" s="89" t="s">
        <v>185</v>
      </c>
      <c r="I184" s="117">
        <v>100</v>
      </c>
      <c r="J184" s="229">
        <v>158.2</v>
      </c>
      <c r="K184" s="353">
        <v>91.6</v>
      </c>
      <c r="L184" s="357">
        <f t="shared" si="11"/>
        <v>57.901390644753484</v>
      </c>
    </row>
    <row r="185" spans="2:12" ht="12.75">
      <c r="B185" s="151" t="s">
        <v>49</v>
      </c>
      <c r="C185" s="71" t="s">
        <v>76</v>
      </c>
      <c r="D185" s="94" t="s">
        <v>71</v>
      </c>
      <c r="E185" s="244" t="s">
        <v>63</v>
      </c>
      <c r="F185" s="79" t="s">
        <v>89</v>
      </c>
      <c r="G185" s="80"/>
      <c r="H185" s="81"/>
      <c r="I185" s="242"/>
      <c r="J185" s="213">
        <f>J186+J189+J193</f>
        <v>60</v>
      </c>
      <c r="K185" s="354">
        <f>K186+K189+K193</f>
        <v>56.699999999999996</v>
      </c>
      <c r="L185" s="358">
        <f t="shared" si="11"/>
        <v>94.5</v>
      </c>
    </row>
    <row r="186" spans="2:12" ht="51">
      <c r="B186" s="147" t="s">
        <v>164</v>
      </c>
      <c r="C186" s="203" t="s">
        <v>76</v>
      </c>
      <c r="D186" s="98" t="s">
        <v>71</v>
      </c>
      <c r="E186" s="172" t="s">
        <v>63</v>
      </c>
      <c r="F186" s="87" t="s">
        <v>89</v>
      </c>
      <c r="G186" s="88" t="s">
        <v>203</v>
      </c>
      <c r="H186" s="89" t="s">
        <v>204</v>
      </c>
      <c r="I186" s="117"/>
      <c r="J186" s="229">
        <f>J187+J188</f>
        <v>52</v>
      </c>
      <c r="K186" s="353">
        <f>K187+K188</f>
        <v>52</v>
      </c>
      <c r="L186" s="357">
        <f t="shared" si="11"/>
        <v>100</v>
      </c>
    </row>
    <row r="187" spans="2:12" ht="51">
      <c r="B187" s="147" t="s">
        <v>214</v>
      </c>
      <c r="C187" s="203" t="s">
        <v>76</v>
      </c>
      <c r="D187" s="98" t="s">
        <v>71</v>
      </c>
      <c r="E187" s="172" t="s">
        <v>63</v>
      </c>
      <c r="F187" s="87" t="s">
        <v>89</v>
      </c>
      <c r="G187" s="88" t="s">
        <v>203</v>
      </c>
      <c r="H187" s="89" t="s">
        <v>204</v>
      </c>
      <c r="I187" s="117">
        <v>240</v>
      </c>
      <c r="J187" s="229">
        <v>50</v>
      </c>
      <c r="K187" s="353">
        <v>50</v>
      </c>
      <c r="L187" s="357">
        <f t="shared" si="11"/>
        <v>100</v>
      </c>
    </row>
    <row r="188" spans="2:12" ht="51">
      <c r="B188" s="147" t="s">
        <v>214</v>
      </c>
      <c r="C188" s="203" t="s">
        <v>76</v>
      </c>
      <c r="D188" s="98" t="s">
        <v>71</v>
      </c>
      <c r="E188" s="172" t="s">
        <v>63</v>
      </c>
      <c r="F188" s="87" t="s">
        <v>89</v>
      </c>
      <c r="G188" s="88" t="s">
        <v>203</v>
      </c>
      <c r="H188" s="89" t="s">
        <v>204</v>
      </c>
      <c r="I188" s="117">
        <v>831</v>
      </c>
      <c r="J188" s="229">
        <v>2</v>
      </c>
      <c r="K188" s="353">
        <v>2</v>
      </c>
      <c r="L188" s="357">
        <f t="shared" si="11"/>
        <v>100</v>
      </c>
    </row>
    <row r="189" spans="2:12" ht="12.75">
      <c r="B189" s="429" t="s">
        <v>305</v>
      </c>
      <c r="C189" s="71" t="s">
        <v>76</v>
      </c>
      <c r="D189" s="94" t="s">
        <v>71</v>
      </c>
      <c r="E189" s="244" t="s">
        <v>63</v>
      </c>
      <c r="F189" s="79" t="s">
        <v>89</v>
      </c>
      <c r="G189" s="80"/>
      <c r="H189" s="81"/>
      <c r="I189" s="242"/>
      <c r="J189" s="213">
        <f aca="true" t="shared" si="12" ref="J189:L191">J190</f>
        <v>4</v>
      </c>
      <c r="K189" s="354">
        <f t="shared" si="12"/>
        <v>2.3</v>
      </c>
      <c r="L189" s="358">
        <f t="shared" si="12"/>
        <v>57.49999999999999</v>
      </c>
    </row>
    <row r="190" spans="2:12" ht="38.25">
      <c r="B190" s="425" t="s">
        <v>306</v>
      </c>
      <c r="C190" s="71" t="s">
        <v>76</v>
      </c>
      <c r="D190" s="94" t="s">
        <v>71</v>
      </c>
      <c r="E190" s="244" t="s">
        <v>63</v>
      </c>
      <c r="F190" s="79" t="s">
        <v>89</v>
      </c>
      <c r="G190" s="80" t="s">
        <v>203</v>
      </c>
      <c r="H190" s="81"/>
      <c r="I190" s="242"/>
      <c r="J190" s="213">
        <f t="shared" si="12"/>
        <v>4</v>
      </c>
      <c r="K190" s="354">
        <f t="shared" si="12"/>
        <v>2.3</v>
      </c>
      <c r="L190" s="358">
        <f t="shared" si="12"/>
        <v>57.49999999999999</v>
      </c>
    </row>
    <row r="191" spans="2:12" ht="38.25">
      <c r="B191" s="190" t="s">
        <v>295</v>
      </c>
      <c r="C191" s="203" t="s">
        <v>76</v>
      </c>
      <c r="D191" s="98" t="s">
        <v>71</v>
      </c>
      <c r="E191" s="172" t="s">
        <v>63</v>
      </c>
      <c r="F191" s="87" t="s">
        <v>89</v>
      </c>
      <c r="G191" s="88" t="s">
        <v>203</v>
      </c>
      <c r="H191" s="89" t="s">
        <v>307</v>
      </c>
      <c r="I191" s="117"/>
      <c r="J191" s="229">
        <f t="shared" si="12"/>
        <v>4</v>
      </c>
      <c r="K191" s="353">
        <f t="shared" si="12"/>
        <v>2.3</v>
      </c>
      <c r="L191" s="357">
        <f t="shared" si="12"/>
        <v>57.49999999999999</v>
      </c>
    </row>
    <row r="192" spans="2:12" ht="12.75">
      <c r="B192" s="92" t="s">
        <v>100</v>
      </c>
      <c r="C192" s="203" t="s">
        <v>76</v>
      </c>
      <c r="D192" s="98" t="s">
        <v>71</v>
      </c>
      <c r="E192" s="172" t="s">
        <v>63</v>
      </c>
      <c r="F192" s="87" t="s">
        <v>89</v>
      </c>
      <c r="G192" s="88" t="s">
        <v>203</v>
      </c>
      <c r="H192" s="89" t="s">
        <v>307</v>
      </c>
      <c r="I192" s="117">
        <v>850</v>
      </c>
      <c r="J192" s="229">
        <v>4</v>
      </c>
      <c r="K192" s="353">
        <v>2.3</v>
      </c>
      <c r="L192" s="357">
        <f>K192/J192*100</f>
        <v>57.49999999999999</v>
      </c>
    </row>
    <row r="193" spans="2:12" ht="24">
      <c r="B193" s="429" t="s">
        <v>308</v>
      </c>
      <c r="C193" s="71" t="s">
        <v>76</v>
      </c>
      <c r="D193" s="94" t="s">
        <v>71</v>
      </c>
      <c r="E193" s="244" t="s">
        <v>63</v>
      </c>
      <c r="F193" s="79" t="s">
        <v>89</v>
      </c>
      <c r="G193" s="80"/>
      <c r="H193" s="81"/>
      <c r="I193" s="242"/>
      <c r="J193" s="213">
        <f aca="true" t="shared" si="13" ref="J193:L195">J194</f>
        <v>4</v>
      </c>
      <c r="K193" s="354">
        <f t="shared" si="13"/>
        <v>2.4</v>
      </c>
      <c r="L193" s="358">
        <f t="shared" si="13"/>
        <v>60</v>
      </c>
    </row>
    <row r="194" spans="2:12" ht="38.25">
      <c r="B194" s="425" t="s">
        <v>309</v>
      </c>
      <c r="C194" s="71" t="s">
        <v>76</v>
      </c>
      <c r="D194" s="94" t="s">
        <v>71</v>
      </c>
      <c r="E194" s="244" t="s">
        <v>63</v>
      </c>
      <c r="F194" s="79" t="s">
        <v>89</v>
      </c>
      <c r="G194" s="80" t="s">
        <v>203</v>
      </c>
      <c r="H194" s="81"/>
      <c r="I194" s="242"/>
      <c r="J194" s="213">
        <f t="shared" si="13"/>
        <v>4</v>
      </c>
      <c r="K194" s="354">
        <f t="shared" si="13"/>
        <v>2.4</v>
      </c>
      <c r="L194" s="358">
        <f t="shared" si="13"/>
        <v>60</v>
      </c>
    </row>
    <row r="195" spans="2:12" ht="38.25">
      <c r="B195" s="190" t="s">
        <v>295</v>
      </c>
      <c r="C195" s="203" t="s">
        <v>76</v>
      </c>
      <c r="D195" s="98" t="s">
        <v>71</v>
      </c>
      <c r="E195" s="172" t="s">
        <v>63</v>
      </c>
      <c r="F195" s="87" t="s">
        <v>89</v>
      </c>
      <c r="G195" s="88" t="s">
        <v>203</v>
      </c>
      <c r="H195" s="89" t="s">
        <v>310</v>
      </c>
      <c r="I195" s="117"/>
      <c r="J195" s="229">
        <f t="shared" si="13"/>
        <v>4</v>
      </c>
      <c r="K195" s="353">
        <f t="shared" si="13"/>
        <v>2.4</v>
      </c>
      <c r="L195" s="357">
        <f t="shared" si="13"/>
        <v>60</v>
      </c>
    </row>
    <row r="196" spans="2:12" ht="12.75">
      <c r="B196" s="92" t="s">
        <v>100</v>
      </c>
      <c r="C196" s="203" t="s">
        <v>76</v>
      </c>
      <c r="D196" s="98" t="s">
        <v>71</v>
      </c>
      <c r="E196" s="172" t="s">
        <v>63</v>
      </c>
      <c r="F196" s="87" t="s">
        <v>89</v>
      </c>
      <c r="G196" s="88" t="s">
        <v>203</v>
      </c>
      <c r="H196" s="89" t="s">
        <v>310</v>
      </c>
      <c r="I196" s="117">
        <v>850</v>
      </c>
      <c r="J196" s="229">
        <v>4</v>
      </c>
      <c r="K196" s="353">
        <v>2.4</v>
      </c>
      <c r="L196" s="357">
        <f>K196/J196*100</f>
        <v>60</v>
      </c>
    </row>
    <row r="197" spans="2:12" ht="14.25">
      <c r="B197" s="174" t="s">
        <v>108</v>
      </c>
      <c r="C197" s="257" t="s">
        <v>76</v>
      </c>
      <c r="D197" s="175" t="s">
        <v>81</v>
      </c>
      <c r="E197" s="176"/>
      <c r="F197" s="135"/>
      <c r="G197" s="136"/>
      <c r="H197" s="144"/>
      <c r="I197" s="177" t="s">
        <v>109</v>
      </c>
      <c r="J197" s="224">
        <f aca="true" t="shared" si="14" ref="J197:L201">J198</f>
        <v>276.3</v>
      </c>
      <c r="K197" s="361">
        <f t="shared" si="14"/>
        <v>138.1</v>
      </c>
      <c r="L197" s="362">
        <f t="shared" si="14"/>
        <v>49.98190372783206</v>
      </c>
    </row>
    <row r="198" spans="2:12" ht="12.75">
      <c r="B198" s="103" t="s">
        <v>110</v>
      </c>
      <c r="C198" s="71" t="s">
        <v>76</v>
      </c>
      <c r="D198" s="103" t="s">
        <v>81</v>
      </c>
      <c r="E198" s="104" t="s">
        <v>63</v>
      </c>
      <c r="F198" s="120"/>
      <c r="G198" s="96"/>
      <c r="H198" s="121"/>
      <c r="I198" s="96"/>
      <c r="J198" s="212">
        <f t="shared" si="14"/>
        <v>276.3</v>
      </c>
      <c r="K198" s="354">
        <f t="shared" si="14"/>
        <v>138.1</v>
      </c>
      <c r="L198" s="358">
        <f t="shared" si="14"/>
        <v>49.98190372783206</v>
      </c>
    </row>
    <row r="199" spans="2:12" ht="17.25" customHeight="1">
      <c r="B199" s="76" t="s">
        <v>111</v>
      </c>
      <c r="C199" s="71" t="s">
        <v>76</v>
      </c>
      <c r="D199" s="77" t="s">
        <v>81</v>
      </c>
      <c r="E199" s="78" t="s">
        <v>63</v>
      </c>
      <c r="F199" s="79" t="s">
        <v>112</v>
      </c>
      <c r="G199" s="80"/>
      <c r="H199" s="81"/>
      <c r="I199" s="82"/>
      <c r="J199" s="212">
        <f t="shared" si="14"/>
        <v>276.3</v>
      </c>
      <c r="K199" s="354">
        <f t="shared" si="14"/>
        <v>138.1</v>
      </c>
      <c r="L199" s="358">
        <f t="shared" si="14"/>
        <v>49.98190372783206</v>
      </c>
    </row>
    <row r="200" spans="2:12" ht="12.75">
      <c r="B200" s="76" t="s">
        <v>113</v>
      </c>
      <c r="C200" s="71" t="s">
        <v>76</v>
      </c>
      <c r="D200" s="245" t="s">
        <v>81</v>
      </c>
      <c r="E200" s="128" t="s">
        <v>63</v>
      </c>
      <c r="F200" s="128" t="s">
        <v>112</v>
      </c>
      <c r="G200" s="82" t="s">
        <v>184</v>
      </c>
      <c r="H200" s="129"/>
      <c r="I200" s="82"/>
      <c r="J200" s="212">
        <f t="shared" si="14"/>
        <v>276.3</v>
      </c>
      <c r="K200" s="354">
        <f t="shared" si="14"/>
        <v>138.1</v>
      </c>
      <c r="L200" s="358">
        <f t="shared" si="14"/>
        <v>49.98190372783206</v>
      </c>
    </row>
    <row r="201" spans="2:12" ht="38.25">
      <c r="B201" s="111" t="s">
        <v>114</v>
      </c>
      <c r="C201" s="203" t="s">
        <v>76</v>
      </c>
      <c r="D201" s="124" t="s">
        <v>81</v>
      </c>
      <c r="E201" s="120" t="s">
        <v>63</v>
      </c>
      <c r="F201" s="120" t="s">
        <v>112</v>
      </c>
      <c r="G201" s="96" t="s">
        <v>184</v>
      </c>
      <c r="H201" s="121" t="s">
        <v>238</v>
      </c>
      <c r="I201" s="96"/>
      <c r="J201" s="220">
        <f t="shared" si="14"/>
        <v>276.3</v>
      </c>
      <c r="K201" s="353">
        <f t="shared" si="14"/>
        <v>138.1</v>
      </c>
      <c r="L201" s="357">
        <f t="shared" si="14"/>
        <v>49.98190372783206</v>
      </c>
    </row>
    <row r="202" spans="2:12" ht="25.5">
      <c r="B202" s="111" t="s">
        <v>115</v>
      </c>
      <c r="C202" s="203" t="s">
        <v>76</v>
      </c>
      <c r="D202" s="124" t="s">
        <v>81</v>
      </c>
      <c r="E202" s="120" t="s">
        <v>63</v>
      </c>
      <c r="F202" s="120" t="s">
        <v>112</v>
      </c>
      <c r="G202" s="96" t="s">
        <v>184</v>
      </c>
      <c r="H202" s="121" t="s">
        <v>238</v>
      </c>
      <c r="I202" s="96" t="s">
        <v>116</v>
      </c>
      <c r="J202" s="220">
        <v>276.3</v>
      </c>
      <c r="K202" s="353">
        <v>138.1</v>
      </c>
      <c r="L202" s="357">
        <f>K202/J202*100</f>
        <v>49.98190372783206</v>
      </c>
    </row>
    <row r="203" spans="2:12" ht="31.5">
      <c r="B203" s="166" t="s">
        <v>145</v>
      </c>
      <c r="C203" s="257" t="s">
        <v>76</v>
      </c>
      <c r="D203" s="167" t="s">
        <v>46</v>
      </c>
      <c r="E203" s="168"/>
      <c r="F203" s="168"/>
      <c r="G203" s="158"/>
      <c r="H203" s="169"/>
      <c r="I203" s="158"/>
      <c r="J203" s="221">
        <f>J204</f>
        <v>10.4</v>
      </c>
      <c r="K203" s="361">
        <f>K204</f>
        <v>7.6</v>
      </c>
      <c r="L203" s="362">
        <f>L204</f>
        <v>73.07692307692307</v>
      </c>
    </row>
    <row r="204" spans="2:12" ht="12.75">
      <c r="B204" s="125" t="s">
        <v>145</v>
      </c>
      <c r="C204" s="71" t="s">
        <v>76</v>
      </c>
      <c r="D204" s="246" t="s">
        <v>46</v>
      </c>
      <c r="E204" s="247" t="s">
        <v>63</v>
      </c>
      <c r="F204" s="247"/>
      <c r="G204" s="248"/>
      <c r="H204" s="249"/>
      <c r="I204" s="248"/>
      <c r="J204" s="250">
        <f>J206</f>
        <v>10.4</v>
      </c>
      <c r="K204" s="354">
        <f aca="true" t="shared" si="15" ref="K204:L207">K205</f>
        <v>7.6</v>
      </c>
      <c r="L204" s="358">
        <f t="shared" si="15"/>
        <v>73.07692307692307</v>
      </c>
    </row>
    <row r="205" spans="2:12" ht="12.75">
      <c r="B205" s="76" t="s">
        <v>146</v>
      </c>
      <c r="C205" s="71" t="s">
        <v>76</v>
      </c>
      <c r="D205" s="245" t="s">
        <v>46</v>
      </c>
      <c r="E205" s="128" t="s">
        <v>63</v>
      </c>
      <c r="F205" s="128" t="s">
        <v>147</v>
      </c>
      <c r="G205" s="82"/>
      <c r="H205" s="129"/>
      <c r="I205" s="82"/>
      <c r="J205" s="212">
        <f>J206</f>
        <v>10.4</v>
      </c>
      <c r="K205" s="354">
        <f t="shared" si="15"/>
        <v>7.6</v>
      </c>
      <c r="L205" s="358">
        <f t="shared" si="15"/>
        <v>73.07692307692307</v>
      </c>
    </row>
    <row r="206" spans="2:12" ht="25.5">
      <c r="B206" s="111" t="s">
        <v>148</v>
      </c>
      <c r="C206" s="203" t="s">
        <v>76</v>
      </c>
      <c r="D206" s="124" t="s">
        <v>46</v>
      </c>
      <c r="E206" s="120" t="s">
        <v>63</v>
      </c>
      <c r="F206" s="120" t="s">
        <v>147</v>
      </c>
      <c r="G206" s="96" t="s">
        <v>184</v>
      </c>
      <c r="H206" s="121"/>
      <c r="I206" s="96"/>
      <c r="J206" s="220">
        <f>J207</f>
        <v>10.4</v>
      </c>
      <c r="K206" s="353">
        <f t="shared" si="15"/>
        <v>7.6</v>
      </c>
      <c r="L206" s="357">
        <f t="shared" si="15"/>
        <v>73.07692307692307</v>
      </c>
    </row>
    <row r="207" spans="2:12" ht="33.75">
      <c r="B207" s="107" t="s">
        <v>149</v>
      </c>
      <c r="C207" s="203" t="s">
        <v>76</v>
      </c>
      <c r="D207" s="124" t="s">
        <v>46</v>
      </c>
      <c r="E207" s="120" t="s">
        <v>63</v>
      </c>
      <c r="F207" s="120" t="s">
        <v>147</v>
      </c>
      <c r="G207" s="96" t="s">
        <v>184</v>
      </c>
      <c r="H207" s="121" t="s">
        <v>239</v>
      </c>
      <c r="I207" s="96"/>
      <c r="J207" s="220">
        <f>J208</f>
        <v>10.4</v>
      </c>
      <c r="K207" s="353">
        <f t="shared" si="15"/>
        <v>7.6</v>
      </c>
      <c r="L207" s="357">
        <f t="shared" si="15"/>
        <v>73.07692307692307</v>
      </c>
    </row>
    <row r="208" spans="2:12" ht="12.75">
      <c r="B208" s="107" t="s">
        <v>150</v>
      </c>
      <c r="C208" s="203" t="s">
        <v>76</v>
      </c>
      <c r="D208" s="124" t="s">
        <v>46</v>
      </c>
      <c r="E208" s="120" t="s">
        <v>63</v>
      </c>
      <c r="F208" s="120" t="s">
        <v>147</v>
      </c>
      <c r="G208" s="96" t="s">
        <v>184</v>
      </c>
      <c r="H208" s="121" t="s">
        <v>239</v>
      </c>
      <c r="I208" s="96" t="s">
        <v>151</v>
      </c>
      <c r="J208" s="220">
        <v>10.4</v>
      </c>
      <c r="K208" s="353">
        <v>7.6</v>
      </c>
      <c r="L208" s="357">
        <f>K208/J208*100</f>
        <v>73.07692307692307</v>
      </c>
    </row>
    <row r="209" spans="2:12" ht="36">
      <c r="B209" s="133" t="s">
        <v>118</v>
      </c>
      <c r="C209" s="257" t="s">
        <v>131</v>
      </c>
      <c r="D209" s="133" t="s">
        <v>63</v>
      </c>
      <c r="E209" s="134" t="s">
        <v>64</v>
      </c>
      <c r="F209" s="135"/>
      <c r="G209" s="136"/>
      <c r="H209" s="137"/>
      <c r="I209" s="136"/>
      <c r="J209" s="221">
        <f aca="true" t="shared" si="16" ref="J209:L210">J210</f>
        <v>183.8</v>
      </c>
      <c r="K209" s="361">
        <f t="shared" si="16"/>
        <v>47.6</v>
      </c>
      <c r="L209" s="362">
        <f t="shared" si="16"/>
        <v>26.110806363137684</v>
      </c>
    </row>
    <row r="210" spans="2:12" ht="12.75">
      <c r="B210" s="76" t="s">
        <v>119</v>
      </c>
      <c r="C210" s="71" t="s">
        <v>131</v>
      </c>
      <c r="D210" s="77" t="s">
        <v>63</v>
      </c>
      <c r="E210" s="78" t="s">
        <v>64</v>
      </c>
      <c r="F210" s="79" t="s">
        <v>83</v>
      </c>
      <c r="G210" s="80"/>
      <c r="H210" s="81"/>
      <c r="I210" s="82"/>
      <c r="J210" s="212">
        <f t="shared" si="16"/>
        <v>183.8</v>
      </c>
      <c r="K210" s="354">
        <f t="shared" si="16"/>
        <v>47.6</v>
      </c>
      <c r="L210" s="358">
        <f t="shared" si="16"/>
        <v>26.110806363137684</v>
      </c>
    </row>
    <row r="211" spans="2:12" ht="25.5">
      <c r="B211" s="76" t="s">
        <v>120</v>
      </c>
      <c r="C211" s="71" t="s">
        <v>131</v>
      </c>
      <c r="D211" s="77" t="s">
        <v>63</v>
      </c>
      <c r="E211" s="78" t="s">
        <v>64</v>
      </c>
      <c r="F211" s="79" t="s">
        <v>83</v>
      </c>
      <c r="G211" s="80" t="s">
        <v>41</v>
      </c>
      <c r="H211" s="81"/>
      <c r="I211" s="83"/>
      <c r="J211" s="212">
        <f>J212+J214</f>
        <v>183.8</v>
      </c>
      <c r="K211" s="354">
        <f>K212</f>
        <v>47.6</v>
      </c>
      <c r="L211" s="358">
        <f>L212</f>
        <v>26.110806363137684</v>
      </c>
    </row>
    <row r="212" spans="2:12" ht="51">
      <c r="B212" s="84" t="s">
        <v>121</v>
      </c>
      <c r="C212" s="203" t="s">
        <v>131</v>
      </c>
      <c r="D212" s="85" t="s">
        <v>63</v>
      </c>
      <c r="E212" s="86" t="s">
        <v>64</v>
      </c>
      <c r="F212" s="87" t="s">
        <v>83</v>
      </c>
      <c r="G212" s="88" t="s">
        <v>184</v>
      </c>
      <c r="H212" s="89" t="s">
        <v>189</v>
      </c>
      <c r="I212" s="90"/>
      <c r="J212" s="212">
        <f>J213</f>
        <v>182.3</v>
      </c>
      <c r="K212" s="354">
        <f>K213</f>
        <v>47.6</v>
      </c>
      <c r="L212" s="358">
        <f>L213</f>
        <v>26.110806363137684</v>
      </c>
    </row>
    <row r="213" spans="2:12" ht="24">
      <c r="B213" s="91" t="s">
        <v>96</v>
      </c>
      <c r="C213" s="203" t="s">
        <v>131</v>
      </c>
      <c r="D213" s="85" t="s">
        <v>63</v>
      </c>
      <c r="E213" s="86" t="s">
        <v>64</v>
      </c>
      <c r="F213" s="87" t="s">
        <v>83</v>
      </c>
      <c r="G213" s="88" t="s">
        <v>184</v>
      </c>
      <c r="H213" s="89" t="s">
        <v>189</v>
      </c>
      <c r="I213" s="90" t="s">
        <v>95</v>
      </c>
      <c r="J213" s="220">
        <v>182.3</v>
      </c>
      <c r="K213" s="353">
        <v>47.6</v>
      </c>
      <c r="L213" s="357">
        <f>K213/J213*100</f>
        <v>26.110806363137684</v>
      </c>
    </row>
    <row r="214" spans="2:12" ht="51">
      <c r="B214" s="84" t="s">
        <v>122</v>
      </c>
      <c r="C214" s="203" t="s">
        <v>131</v>
      </c>
      <c r="D214" s="85" t="s">
        <v>63</v>
      </c>
      <c r="E214" s="86" t="s">
        <v>64</v>
      </c>
      <c r="F214" s="87" t="s">
        <v>83</v>
      </c>
      <c r="G214" s="88" t="s">
        <v>184</v>
      </c>
      <c r="H214" s="89" t="s">
        <v>190</v>
      </c>
      <c r="I214" s="90"/>
      <c r="J214" s="220">
        <f>J215</f>
        <v>1.5</v>
      </c>
      <c r="K214" s="353">
        <v>0</v>
      </c>
      <c r="L214" s="357">
        <v>0</v>
      </c>
    </row>
    <row r="215" spans="2:12" ht="12.75">
      <c r="B215" s="92" t="s">
        <v>100</v>
      </c>
      <c r="C215" s="203" t="s">
        <v>131</v>
      </c>
      <c r="D215" s="85" t="s">
        <v>63</v>
      </c>
      <c r="E215" s="86" t="s">
        <v>64</v>
      </c>
      <c r="F215" s="87" t="s">
        <v>83</v>
      </c>
      <c r="G215" s="88" t="s">
        <v>184</v>
      </c>
      <c r="H215" s="89" t="s">
        <v>190</v>
      </c>
      <c r="I215" s="90" t="s">
        <v>87</v>
      </c>
      <c r="J215" s="220">
        <v>1.5</v>
      </c>
      <c r="K215" s="353">
        <v>0</v>
      </c>
      <c r="L215" s="357">
        <v>0</v>
      </c>
    </row>
    <row r="216" spans="2:12" ht="14.25">
      <c r="B216" s="76" t="s">
        <v>123</v>
      </c>
      <c r="C216" s="126"/>
      <c r="D216" s="127"/>
      <c r="E216" s="128"/>
      <c r="F216" s="82"/>
      <c r="G216" s="129"/>
      <c r="H216" s="204"/>
      <c r="I216" s="205"/>
      <c r="J216" s="230">
        <f>J209+J9</f>
        <v>18265.5</v>
      </c>
      <c r="K216" s="354">
        <f>K209+K9</f>
        <v>5665.6</v>
      </c>
      <c r="L216" s="358">
        <f>K216/J216*100</f>
        <v>31.018039473324027</v>
      </c>
    </row>
  </sheetData>
  <sheetProtection/>
  <mergeCells count="12">
    <mergeCell ref="K7:K8"/>
    <mergeCell ref="L7:L8"/>
    <mergeCell ref="F3:I3"/>
    <mergeCell ref="A4:J4"/>
    <mergeCell ref="D2:J2"/>
    <mergeCell ref="G1:J1"/>
    <mergeCell ref="A5:I5"/>
    <mergeCell ref="D7:I7"/>
    <mergeCell ref="J7:J8"/>
    <mergeCell ref="F8:H8"/>
    <mergeCell ref="A7:A8"/>
    <mergeCell ref="C7:C8"/>
  </mergeCells>
  <printOptions/>
  <pageMargins left="0.6" right="0.26" top="0.34" bottom="0.24" header="0.5" footer="0.3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7"/>
  <sheetViews>
    <sheetView workbookViewId="0" topLeftCell="A1">
      <selection activeCell="D3" sqref="D3:K3"/>
    </sheetView>
  </sheetViews>
  <sheetFormatPr defaultColWidth="9.140625" defaultRowHeight="12.75"/>
  <cols>
    <col min="1" max="1" width="55.57421875" style="259" customWidth="1"/>
    <col min="2" max="2" width="4.57421875" style="259" hidden="1" customWidth="1"/>
    <col min="3" max="3" width="4.28125" style="259" hidden="1" customWidth="1"/>
    <col min="4" max="4" width="6.7109375" style="259" customWidth="1"/>
    <col min="5" max="5" width="5.421875" style="259" customWidth="1"/>
    <col min="6" max="9" width="5.140625" style="259" customWidth="1"/>
    <col min="10" max="10" width="6.8515625" style="259" customWidth="1"/>
    <col min="11" max="11" width="8.57421875" style="259" customWidth="1"/>
    <col min="12" max="12" width="10.00390625" style="259" customWidth="1"/>
    <col min="13" max="13" width="8.00390625" style="259" customWidth="1"/>
    <col min="14" max="16384" width="9.140625" style="259" customWidth="1"/>
  </cols>
  <sheetData>
    <row r="1" spans="4:17" ht="12.75">
      <c r="D1" s="474" t="s">
        <v>90</v>
      </c>
      <c r="E1" s="474"/>
      <c r="F1" s="474"/>
      <c r="G1" s="474"/>
      <c r="H1" s="474"/>
      <c r="I1" s="474"/>
      <c r="J1" s="474"/>
      <c r="K1" s="474"/>
      <c r="L1" s="1"/>
      <c r="M1" s="1"/>
      <c r="N1" s="1"/>
      <c r="O1" s="460"/>
      <c r="P1" s="460"/>
      <c r="Q1" s="460"/>
    </row>
    <row r="2" spans="4:17" ht="45" customHeight="1">
      <c r="D2" s="475" t="s">
        <v>321</v>
      </c>
      <c r="E2" s="475"/>
      <c r="F2" s="476"/>
      <c r="G2" s="476"/>
      <c r="H2" s="476"/>
      <c r="I2" s="476"/>
      <c r="J2" s="476"/>
      <c r="K2" s="476"/>
      <c r="L2" s="72"/>
      <c r="M2" s="72"/>
      <c r="N2" s="72"/>
      <c r="O2" s="72"/>
      <c r="P2" s="72"/>
      <c r="Q2" s="72"/>
    </row>
    <row r="3" spans="4:11" ht="11.25" customHeight="1">
      <c r="D3" s="477" t="s">
        <v>337</v>
      </c>
      <c r="E3" s="477"/>
      <c r="F3" s="476"/>
      <c r="G3" s="476"/>
      <c r="H3" s="476"/>
      <c r="I3" s="476"/>
      <c r="J3" s="476"/>
      <c r="K3" s="476"/>
    </row>
    <row r="4" spans="4:11" ht="2.25" customHeight="1" hidden="1">
      <c r="D4" s="305"/>
      <c r="E4" s="305"/>
      <c r="F4" s="305"/>
      <c r="G4" s="305"/>
      <c r="H4" s="305"/>
      <c r="I4" s="305"/>
      <c r="J4" s="305"/>
      <c r="K4" s="305"/>
    </row>
    <row r="5" spans="4:11" ht="12.75" hidden="1">
      <c r="D5" s="305"/>
      <c r="E5" s="305"/>
      <c r="F5" s="305"/>
      <c r="G5" s="305"/>
      <c r="H5" s="305"/>
      <c r="I5" s="305"/>
      <c r="J5" s="305"/>
      <c r="K5" s="305"/>
    </row>
    <row r="6" spans="4:11" ht="12.75" hidden="1">
      <c r="D6" s="305"/>
      <c r="E6" s="305"/>
      <c r="F6" s="305"/>
      <c r="G6" s="305"/>
      <c r="H6" s="305"/>
      <c r="I6" s="305"/>
      <c r="J6" s="305"/>
      <c r="K6" s="305"/>
    </row>
    <row r="7" spans="4:11" ht="6.75" customHeight="1" hidden="1">
      <c r="D7" s="305"/>
      <c r="E7" s="305"/>
      <c r="F7" s="305"/>
      <c r="G7" s="305"/>
      <c r="H7" s="305"/>
      <c r="I7" s="305"/>
      <c r="J7" s="305"/>
      <c r="K7" s="305"/>
    </row>
    <row r="9" spans="1:13" s="261" customFormat="1" ht="81.75" customHeight="1">
      <c r="A9" s="478" t="s">
        <v>323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</row>
    <row r="10" spans="1:11" s="261" customFormat="1" ht="15.75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1" s="264" customFormat="1" ht="12.7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3" t="s">
        <v>75</v>
      </c>
    </row>
    <row r="12" spans="1:13" ht="114.75">
      <c r="A12" s="265" t="s">
        <v>241</v>
      </c>
      <c r="B12" s="266" t="s">
        <v>242</v>
      </c>
      <c r="C12" s="266"/>
      <c r="D12" s="441" t="s">
        <v>242</v>
      </c>
      <c r="E12" s="471"/>
      <c r="F12" s="472"/>
      <c r="G12" s="473"/>
      <c r="H12" s="277" t="s">
        <v>243</v>
      </c>
      <c r="I12" s="277" t="s">
        <v>244</v>
      </c>
      <c r="J12" s="267" t="s">
        <v>245</v>
      </c>
      <c r="K12" s="268" t="s">
        <v>270</v>
      </c>
      <c r="L12" s="350" t="s">
        <v>322</v>
      </c>
      <c r="M12" s="350" t="s">
        <v>257</v>
      </c>
    </row>
    <row r="13" spans="1:13" ht="38.25">
      <c r="A13" s="146" t="s">
        <v>153</v>
      </c>
      <c r="B13" s="94" t="s">
        <v>63</v>
      </c>
      <c r="C13" s="94" t="s">
        <v>46</v>
      </c>
      <c r="D13" s="79" t="s">
        <v>63</v>
      </c>
      <c r="E13" s="418"/>
      <c r="F13" s="80"/>
      <c r="G13" s="81"/>
      <c r="H13" s="278"/>
      <c r="I13" s="278"/>
      <c r="J13" s="94"/>
      <c r="K13" s="213">
        <f>K14</f>
        <v>1010</v>
      </c>
      <c r="L13" s="349">
        <f>L14</f>
        <v>191.20000000000002</v>
      </c>
      <c r="M13" s="352">
        <f>L13/K13*100</f>
        <v>18.930693069306933</v>
      </c>
    </row>
    <row r="14" spans="1:15" ht="51">
      <c r="A14" s="151" t="s">
        <v>154</v>
      </c>
      <c r="B14" s="94" t="s">
        <v>63</v>
      </c>
      <c r="C14" s="94" t="s">
        <v>46</v>
      </c>
      <c r="D14" s="79" t="s">
        <v>63</v>
      </c>
      <c r="E14" s="418" t="s">
        <v>41</v>
      </c>
      <c r="F14" s="80" t="s">
        <v>41</v>
      </c>
      <c r="G14" s="81"/>
      <c r="H14" s="278"/>
      <c r="I14" s="278"/>
      <c r="J14" s="113"/>
      <c r="K14" s="213">
        <f>K15+K17+K19</f>
        <v>1010</v>
      </c>
      <c r="L14" s="349">
        <f>L15+L19</f>
        <v>191.20000000000002</v>
      </c>
      <c r="M14" s="352">
        <f>L14/K14*100</f>
        <v>18.930693069306933</v>
      </c>
      <c r="O14" s="259" t="s">
        <v>109</v>
      </c>
    </row>
    <row r="15" spans="1:13" ht="102">
      <c r="A15" s="306" t="s">
        <v>202</v>
      </c>
      <c r="B15" s="85" t="s">
        <v>63</v>
      </c>
      <c r="C15" s="86" t="s">
        <v>46</v>
      </c>
      <c r="D15" s="87" t="s">
        <v>63</v>
      </c>
      <c r="E15" s="419" t="s">
        <v>41</v>
      </c>
      <c r="F15" s="88" t="s">
        <v>63</v>
      </c>
      <c r="G15" s="89" t="s">
        <v>205</v>
      </c>
      <c r="H15" s="279"/>
      <c r="I15" s="303" t="s">
        <v>63</v>
      </c>
      <c r="J15" s="304" t="s">
        <v>46</v>
      </c>
      <c r="K15" s="220">
        <f>K16</f>
        <v>670</v>
      </c>
      <c r="L15" s="348">
        <f>L16</f>
        <v>128.3</v>
      </c>
      <c r="M15" s="351">
        <f>L15/K15*100</f>
        <v>19.149253731343286</v>
      </c>
    </row>
    <row r="16" spans="1:13" ht="25.5">
      <c r="A16" s="84" t="s">
        <v>99</v>
      </c>
      <c r="B16" s="85" t="s">
        <v>63</v>
      </c>
      <c r="C16" s="86" t="s">
        <v>46</v>
      </c>
      <c r="D16" s="87" t="s">
        <v>63</v>
      </c>
      <c r="E16" s="419" t="s">
        <v>41</v>
      </c>
      <c r="F16" s="88" t="s">
        <v>63</v>
      </c>
      <c r="G16" s="89" t="s">
        <v>205</v>
      </c>
      <c r="H16" s="279" t="s">
        <v>88</v>
      </c>
      <c r="I16" s="303" t="s">
        <v>63</v>
      </c>
      <c r="J16" s="304" t="s">
        <v>46</v>
      </c>
      <c r="K16" s="220">
        <v>670</v>
      </c>
      <c r="L16" s="348">
        <v>128.3</v>
      </c>
      <c r="M16" s="351">
        <f>L16/K16*100</f>
        <v>19.149253731343286</v>
      </c>
    </row>
    <row r="17" spans="1:13" ht="54" customHeight="1">
      <c r="A17" s="306" t="s">
        <v>155</v>
      </c>
      <c r="B17" s="99" t="s">
        <v>63</v>
      </c>
      <c r="C17" s="99" t="s">
        <v>46</v>
      </c>
      <c r="D17" s="87" t="s">
        <v>63</v>
      </c>
      <c r="E17" s="419" t="s">
        <v>41</v>
      </c>
      <c r="F17" s="88" t="s">
        <v>65</v>
      </c>
      <c r="G17" s="89" t="s">
        <v>206</v>
      </c>
      <c r="H17" s="279"/>
      <c r="I17" s="303" t="s">
        <v>63</v>
      </c>
      <c r="J17" s="304" t="s">
        <v>46</v>
      </c>
      <c r="K17" s="216">
        <f>K18</f>
        <v>40</v>
      </c>
      <c r="L17" s="348">
        <v>0</v>
      </c>
      <c r="M17" s="351">
        <v>0</v>
      </c>
    </row>
    <row r="18" spans="1:13" ht="25.5">
      <c r="A18" s="84" t="s">
        <v>99</v>
      </c>
      <c r="B18" s="99" t="s">
        <v>63</v>
      </c>
      <c r="C18" s="149" t="s">
        <v>46</v>
      </c>
      <c r="D18" s="87" t="s">
        <v>63</v>
      </c>
      <c r="E18" s="419" t="s">
        <v>41</v>
      </c>
      <c r="F18" s="88" t="s">
        <v>65</v>
      </c>
      <c r="G18" s="89" t="s">
        <v>206</v>
      </c>
      <c r="H18" s="279" t="s">
        <v>98</v>
      </c>
      <c r="I18" s="303" t="s">
        <v>63</v>
      </c>
      <c r="J18" s="304" t="s">
        <v>46</v>
      </c>
      <c r="K18" s="216">
        <v>40</v>
      </c>
      <c r="L18" s="348">
        <v>0</v>
      </c>
      <c r="M18" s="351">
        <f>L18/K18*100</f>
        <v>0</v>
      </c>
    </row>
    <row r="19" spans="1:13" ht="55.5" customHeight="1">
      <c r="A19" s="306" t="s">
        <v>156</v>
      </c>
      <c r="B19" s="85" t="s">
        <v>63</v>
      </c>
      <c r="C19" s="86" t="s">
        <v>46</v>
      </c>
      <c r="D19" s="87" t="s">
        <v>63</v>
      </c>
      <c r="E19" s="419" t="s">
        <v>41</v>
      </c>
      <c r="F19" s="88" t="s">
        <v>64</v>
      </c>
      <c r="G19" s="89" t="s">
        <v>207</v>
      </c>
      <c r="H19" s="279"/>
      <c r="I19" s="303" t="s">
        <v>63</v>
      </c>
      <c r="J19" s="304" t="s">
        <v>46</v>
      </c>
      <c r="K19" s="220">
        <f>K20</f>
        <v>300</v>
      </c>
      <c r="L19" s="348">
        <f>L20</f>
        <v>62.9</v>
      </c>
      <c r="M19" s="351">
        <f>M20</f>
        <v>20.96666666666667</v>
      </c>
    </row>
    <row r="20" spans="1:13" ht="25.5">
      <c r="A20" s="84" t="s">
        <v>99</v>
      </c>
      <c r="B20" s="85" t="s">
        <v>63</v>
      </c>
      <c r="C20" s="86" t="s">
        <v>46</v>
      </c>
      <c r="D20" s="87" t="s">
        <v>63</v>
      </c>
      <c r="E20" s="419" t="s">
        <v>41</v>
      </c>
      <c r="F20" s="88" t="s">
        <v>64</v>
      </c>
      <c r="G20" s="89" t="s">
        <v>207</v>
      </c>
      <c r="H20" s="279" t="s">
        <v>98</v>
      </c>
      <c r="I20" s="303" t="s">
        <v>63</v>
      </c>
      <c r="J20" s="304" t="s">
        <v>46</v>
      </c>
      <c r="K20" s="220">
        <v>300</v>
      </c>
      <c r="L20" s="348">
        <v>62.9</v>
      </c>
      <c r="M20" s="351">
        <f>L20/K20*100</f>
        <v>20.96666666666667</v>
      </c>
    </row>
    <row r="21" spans="1:13" ht="38.25">
      <c r="A21" s="146" t="s">
        <v>157</v>
      </c>
      <c r="B21" s="77" t="s">
        <v>63</v>
      </c>
      <c r="C21" s="78" t="s">
        <v>46</v>
      </c>
      <c r="D21" s="79" t="s">
        <v>65</v>
      </c>
      <c r="E21" s="418"/>
      <c r="F21" s="88"/>
      <c r="G21" s="89"/>
      <c r="H21" s="279"/>
      <c r="I21" s="303"/>
      <c r="J21" s="304"/>
      <c r="K21" s="212">
        <f>K22+K29+K34</f>
        <v>1251</v>
      </c>
      <c r="L21" s="349">
        <f>L22+L29</f>
        <v>26.5</v>
      </c>
      <c r="M21" s="352">
        <f>L21/K21*100</f>
        <v>2.1183053557154277</v>
      </c>
    </row>
    <row r="22" spans="1:13" ht="38.25">
      <c r="A22" s="151" t="s">
        <v>158</v>
      </c>
      <c r="B22" s="77" t="s">
        <v>63</v>
      </c>
      <c r="C22" s="78" t="s">
        <v>46</v>
      </c>
      <c r="D22" s="79" t="s">
        <v>65</v>
      </c>
      <c r="E22" s="418" t="s">
        <v>41</v>
      </c>
      <c r="F22" s="80"/>
      <c r="G22" s="81"/>
      <c r="H22" s="278"/>
      <c r="I22" s="303"/>
      <c r="J22" s="304"/>
      <c r="K22" s="212">
        <f>K23+K25+K27</f>
        <v>440</v>
      </c>
      <c r="L22" s="349">
        <f>L23+L25</f>
        <v>17.5</v>
      </c>
      <c r="M22" s="352">
        <f>L22/K22*100</f>
        <v>3.977272727272727</v>
      </c>
    </row>
    <row r="23" spans="1:13" ht="25.5">
      <c r="A23" s="147" t="s">
        <v>246</v>
      </c>
      <c r="B23" s="85" t="s">
        <v>63</v>
      </c>
      <c r="C23" s="86" t="s">
        <v>46</v>
      </c>
      <c r="D23" s="87" t="s">
        <v>65</v>
      </c>
      <c r="E23" s="419" t="s">
        <v>41</v>
      </c>
      <c r="F23" s="88" t="s">
        <v>63</v>
      </c>
      <c r="G23" s="89"/>
      <c r="H23" s="279"/>
      <c r="I23" s="303"/>
      <c r="J23" s="304"/>
      <c r="K23" s="220">
        <f>K24</f>
        <v>90</v>
      </c>
      <c r="L23" s="348">
        <f>L24</f>
        <v>14.4</v>
      </c>
      <c r="M23" s="351">
        <f>M24</f>
        <v>16</v>
      </c>
    </row>
    <row r="24" spans="1:13" ht="25.5">
      <c r="A24" s="84" t="s">
        <v>99</v>
      </c>
      <c r="B24" s="85" t="s">
        <v>63</v>
      </c>
      <c r="C24" s="86" t="s">
        <v>46</v>
      </c>
      <c r="D24" s="87" t="s">
        <v>65</v>
      </c>
      <c r="E24" s="419" t="s">
        <v>41</v>
      </c>
      <c r="F24" s="88" t="s">
        <v>63</v>
      </c>
      <c r="G24" s="89" t="s">
        <v>208</v>
      </c>
      <c r="H24" s="279" t="s">
        <v>98</v>
      </c>
      <c r="I24" s="303" t="s">
        <v>63</v>
      </c>
      <c r="J24" s="304" t="s">
        <v>46</v>
      </c>
      <c r="K24" s="220">
        <v>90</v>
      </c>
      <c r="L24" s="348">
        <v>14.4</v>
      </c>
      <c r="M24" s="351">
        <f>L24/K24*100</f>
        <v>16</v>
      </c>
    </row>
    <row r="25" spans="1:13" s="274" customFormat="1" ht="63.75">
      <c r="A25" s="147" t="s">
        <v>159</v>
      </c>
      <c r="B25" s="85" t="s">
        <v>63</v>
      </c>
      <c r="C25" s="86" t="s">
        <v>46</v>
      </c>
      <c r="D25" s="87" t="s">
        <v>65</v>
      </c>
      <c r="E25" s="419" t="s">
        <v>41</v>
      </c>
      <c r="F25" s="88" t="s">
        <v>65</v>
      </c>
      <c r="G25" s="81"/>
      <c r="H25" s="278"/>
      <c r="I25" s="303"/>
      <c r="J25" s="304"/>
      <c r="K25" s="220">
        <f>K26</f>
        <v>250</v>
      </c>
      <c r="L25" s="348">
        <f>L26</f>
        <v>3.1</v>
      </c>
      <c r="M25" s="351">
        <f>L25/K25*100</f>
        <v>1.24</v>
      </c>
    </row>
    <row r="26" spans="1:13" ht="25.5">
      <c r="A26" s="84" t="s">
        <v>99</v>
      </c>
      <c r="B26" s="85" t="s">
        <v>63</v>
      </c>
      <c r="C26" s="86" t="s">
        <v>46</v>
      </c>
      <c r="D26" s="87" t="s">
        <v>65</v>
      </c>
      <c r="E26" s="419" t="s">
        <v>41</v>
      </c>
      <c r="F26" s="88" t="s">
        <v>65</v>
      </c>
      <c r="G26" s="29" t="s">
        <v>209</v>
      </c>
      <c r="H26" s="281" t="s">
        <v>98</v>
      </c>
      <c r="I26" s="303" t="s">
        <v>63</v>
      </c>
      <c r="J26" s="304" t="s">
        <v>46</v>
      </c>
      <c r="K26" s="220">
        <v>250</v>
      </c>
      <c r="L26" s="348">
        <v>3.1</v>
      </c>
      <c r="M26" s="351">
        <f>L26/K26*100</f>
        <v>1.24</v>
      </c>
    </row>
    <row r="27" spans="1:13" ht="12.75">
      <c r="A27" s="199" t="s">
        <v>160</v>
      </c>
      <c r="B27" s="85" t="s">
        <v>63</v>
      </c>
      <c r="C27" s="86" t="s">
        <v>46</v>
      </c>
      <c r="D27" s="87" t="s">
        <v>65</v>
      </c>
      <c r="E27" s="419" t="s">
        <v>41</v>
      </c>
      <c r="F27" s="88" t="s">
        <v>64</v>
      </c>
      <c r="G27" s="29"/>
      <c r="H27" s="281"/>
      <c r="I27" s="303"/>
      <c r="J27" s="304"/>
      <c r="K27" s="220">
        <f>K28</f>
        <v>100</v>
      </c>
      <c r="L27" s="348">
        <v>0</v>
      </c>
      <c r="M27" s="351">
        <v>0</v>
      </c>
    </row>
    <row r="28" spans="1:13" ht="24">
      <c r="A28" s="92" t="s">
        <v>99</v>
      </c>
      <c r="B28" s="85" t="s">
        <v>63</v>
      </c>
      <c r="C28" s="86" t="s">
        <v>46</v>
      </c>
      <c r="D28" s="87" t="s">
        <v>65</v>
      </c>
      <c r="E28" s="419" t="s">
        <v>41</v>
      </c>
      <c r="F28" s="88" t="s">
        <v>64</v>
      </c>
      <c r="G28" s="29" t="s">
        <v>210</v>
      </c>
      <c r="H28" s="281" t="s">
        <v>98</v>
      </c>
      <c r="I28" s="303" t="s">
        <v>63</v>
      </c>
      <c r="J28" s="304" t="s">
        <v>46</v>
      </c>
      <c r="K28" s="220">
        <v>100</v>
      </c>
      <c r="L28" s="348">
        <v>0</v>
      </c>
      <c r="M28" s="351">
        <v>0</v>
      </c>
    </row>
    <row r="29" spans="1:13" ht="25.5">
      <c r="A29" s="151" t="s">
        <v>161</v>
      </c>
      <c r="B29" s="77" t="s">
        <v>63</v>
      </c>
      <c r="C29" s="78" t="s">
        <v>46</v>
      </c>
      <c r="D29" s="79" t="s">
        <v>65</v>
      </c>
      <c r="E29" s="418" t="s">
        <v>279</v>
      </c>
      <c r="F29" s="80"/>
      <c r="G29" s="81"/>
      <c r="H29" s="278"/>
      <c r="I29" s="303"/>
      <c r="J29" s="304"/>
      <c r="K29" s="212">
        <f>K30+K32</f>
        <v>261</v>
      </c>
      <c r="L29" s="349">
        <f>L30+L32</f>
        <v>9</v>
      </c>
      <c r="M29" s="352">
        <f>L29/K29*100</f>
        <v>3.4482758620689653</v>
      </c>
    </row>
    <row r="30" spans="1:13" s="274" customFormat="1" ht="24">
      <c r="A30" s="91" t="s">
        <v>162</v>
      </c>
      <c r="B30" s="99" t="s">
        <v>63</v>
      </c>
      <c r="C30" s="99" t="s">
        <v>46</v>
      </c>
      <c r="D30" s="87" t="s">
        <v>65</v>
      </c>
      <c r="E30" s="419" t="s">
        <v>279</v>
      </c>
      <c r="F30" s="88" t="s">
        <v>63</v>
      </c>
      <c r="G30" s="89" t="s">
        <v>211</v>
      </c>
      <c r="H30" s="279"/>
      <c r="I30" s="303" t="s">
        <v>63</v>
      </c>
      <c r="J30" s="304" t="s">
        <v>46</v>
      </c>
      <c r="K30" s="216">
        <f>K31</f>
        <v>211</v>
      </c>
      <c r="L30" s="349">
        <f>L31</f>
        <v>9</v>
      </c>
      <c r="M30" s="352">
        <f>M31</f>
        <v>4.265402843601896</v>
      </c>
    </row>
    <row r="31" spans="1:13" ht="24">
      <c r="A31" s="92" t="s">
        <v>99</v>
      </c>
      <c r="B31" s="99" t="s">
        <v>63</v>
      </c>
      <c r="C31" s="99" t="s">
        <v>46</v>
      </c>
      <c r="D31" s="87" t="s">
        <v>65</v>
      </c>
      <c r="E31" s="419" t="s">
        <v>279</v>
      </c>
      <c r="F31" s="88" t="s">
        <v>63</v>
      </c>
      <c r="G31" s="89" t="s">
        <v>211</v>
      </c>
      <c r="H31" s="279" t="s">
        <v>98</v>
      </c>
      <c r="I31" s="303" t="s">
        <v>63</v>
      </c>
      <c r="J31" s="304" t="s">
        <v>46</v>
      </c>
      <c r="K31" s="216">
        <v>211</v>
      </c>
      <c r="L31" s="348">
        <v>9</v>
      </c>
      <c r="M31" s="351">
        <f>L31/K31*100</f>
        <v>4.265402843601896</v>
      </c>
    </row>
    <row r="32" spans="1:13" ht="24">
      <c r="A32" s="91" t="s">
        <v>163</v>
      </c>
      <c r="B32" s="99" t="s">
        <v>63</v>
      </c>
      <c r="C32" s="99" t="s">
        <v>46</v>
      </c>
      <c r="D32" s="87" t="s">
        <v>65</v>
      </c>
      <c r="E32" s="419" t="s">
        <v>279</v>
      </c>
      <c r="F32" s="88" t="s">
        <v>65</v>
      </c>
      <c r="G32" s="89" t="s">
        <v>212</v>
      </c>
      <c r="H32" s="279"/>
      <c r="I32" s="303" t="s">
        <v>63</v>
      </c>
      <c r="J32" s="304" t="s">
        <v>46</v>
      </c>
      <c r="K32" s="216">
        <f>K33</f>
        <v>50</v>
      </c>
      <c r="L32" s="348">
        <v>0</v>
      </c>
      <c r="M32" s="351">
        <v>0</v>
      </c>
    </row>
    <row r="33" spans="1:13" ht="24">
      <c r="A33" s="92" t="s">
        <v>99</v>
      </c>
      <c r="B33" s="99" t="s">
        <v>63</v>
      </c>
      <c r="C33" s="99" t="s">
        <v>46</v>
      </c>
      <c r="D33" s="87" t="s">
        <v>65</v>
      </c>
      <c r="E33" s="419" t="s">
        <v>279</v>
      </c>
      <c r="F33" s="88" t="s">
        <v>65</v>
      </c>
      <c r="G33" s="89" t="s">
        <v>212</v>
      </c>
      <c r="H33" s="279" t="s">
        <v>98</v>
      </c>
      <c r="I33" s="303" t="s">
        <v>63</v>
      </c>
      <c r="J33" s="304" t="s">
        <v>46</v>
      </c>
      <c r="K33" s="216">
        <v>50</v>
      </c>
      <c r="L33" s="348">
        <v>0</v>
      </c>
      <c r="M33" s="351">
        <v>0</v>
      </c>
    </row>
    <row r="34" spans="1:13" ht="24">
      <c r="A34" s="437" t="s">
        <v>319</v>
      </c>
      <c r="B34" s="93"/>
      <c r="C34" s="93"/>
      <c r="D34" s="79" t="s">
        <v>65</v>
      </c>
      <c r="E34" s="418" t="s">
        <v>280</v>
      </c>
      <c r="F34" s="80"/>
      <c r="G34" s="81"/>
      <c r="H34" s="278"/>
      <c r="I34" s="438"/>
      <c r="J34" s="438"/>
      <c r="K34" s="215">
        <f>K35+K37</f>
        <v>550</v>
      </c>
      <c r="L34" s="348">
        <f>L35+L37</f>
        <v>0</v>
      </c>
      <c r="M34" s="351">
        <f>L34/K34*100</f>
        <v>0</v>
      </c>
    </row>
    <row r="35" spans="1:13" ht="24">
      <c r="A35" s="92" t="s">
        <v>324</v>
      </c>
      <c r="B35" s="99"/>
      <c r="C35" s="99"/>
      <c r="D35" s="87" t="s">
        <v>65</v>
      </c>
      <c r="E35" s="419" t="s">
        <v>280</v>
      </c>
      <c r="F35" s="88" t="s">
        <v>63</v>
      </c>
      <c r="G35" s="89" t="s">
        <v>200</v>
      </c>
      <c r="H35" s="279"/>
      <c r="I35" s="303" t="s">
        <v>63</v>
      </c>
      <c r="J35" s="303" t="s">
        <v>46</v>
      </c>
      <c r="K35" s="216">
        <f>K36</f>
        <v>350</v>
      </c>
      <c r="L35" s="348">
        <f>L36</f>
        <v>0</v>
      </c>
      <c r="M35" s="351">
        <f>M36</f>
        <v>0</v>
      </c>
    </row>
    <row r="36" spans="1:13" ht="24">
      <c r="A36" s="92" t="s">
        <v>99</v>
      </c>
      <c r="B36" s="99"/>
      <c r="C36" s="99"/>
      <c r="D36" s="87" t="s">
        <v>65</v>
      </c>
      <c r="E36" s="419" t="s">
        <v>280</v>
      </c>
      <c r="F36" s="88" t="s">
        <v>63</v>
      </c>
      <c r="G36" s="89" t="s">
        <v>200</v>
      </c>
      <c r="H36" s="279" t="s">
        <v>98</v>
      </c>
      <c r="I36" s="303" t="s">
        <v>63</v>
      </c>
      <c r="J36" s="303" t="s">
        <v>46</v>
      </c>
      <c r="K36" s="216">
        <v>350</v>
      </c>
      <c r="L36" s="348">
        <v>0</v>
      </c>
      <c r="M36" s="351">
        <f>L36/K36*100</f>
        <v>0</v>
      </c>
    </row>
    <row r="37" spans="1:13" ht="24">
      <c r="A37" s="91" t="s">
        <v>290</v>
      </c>
      <c r="B37" s="99"/>
      <c r="C37" s="99"/>
      <c r="D37" s="87" t="s">
        <v>65</v>
      </c>
      <c r="E37" s="419" t="s">
        <v>280</v>
      </c>
      <c r="F37" s="88" t="s">
        <v>65</v>
      </c>
      <c r="G37" s="89"/>
      <c r="H37" s="279"/>
      <c r="I37" s="303" t="s">
        <v>63</v>
      </c>
      <c r="J37" s="303" t="s">
        <v>46</v>
      </c>
      <c r="K37" s="216">
        <f>K38</f>
        <v>200</v>
      </c>
      <c r="L37" s="348">
        <f>L38</f>
        <v>0</v>
      </c>
      <c r="M37" s="351">
        <f>M38</f>
        <v>0</v>
      </c>
    </row>
    <row r="38" spans="1:13" ht="24">
      <c r="A38" s="92" t="s">
        <v>99</v>
      </c>
      <c r="B38" s="99"/>
      <c r="C38" s="99"/>
      <c r="D38" s="87" t="s">
        <v>65</v>
      </c>
      <c r="E38" s="419" t="s">
        <v>280</v>
      </c>
      <c r="F38" s="88" t="s">
        <v>65</v>
      </c>
      <c r="G38" s="89" t="s">
        <v>291</v>
      </c>
      <c r="H38" s="279" t="s">
        <v>98</v>
      </c>
      <c r="I38" s="303" t="s">
        <v>63</v>
      </c>
      <c r="J38" s="303" t="s">
        <v>46</v>
      </c>
      <c r="K38" s="216">
        <v>200</v>
      </c>
      <c r="L38" s="348">
        <v>0</v>
      </c>
      <c r="M38" s="351">
        <f>L38/K38*100</f>
        <v>0</v>
      </c>
    </row>
    <row r="39" spans="1:13" ht="51">
      <c r="A39" s="146" t="s">
        <v>166</v>
      </c>
      <c r="B39" s="184" t="s">
        <v>64</v>
      </c>
      <c r="C39" s="184" t="s">
        <v>82</v>
      </c>
      <c r="D39" s="79" t="s">
        <v>64</v>
      </c>
      <c r="E39" s="418"/>
      <c r="F39" s="80"/>
      <c r="G39" s="89"/>
      <c r="H39" s="279"/>
      <c r="I39" s="279"/>
      <c r="J39" s="100"/>
      <c r="K39" s="213">
        <f>K40+K45+K50</f>
        <v>723.6</v>
      </c>
      <c r="L39" s="348">
        <v>0</v>
      </c>
      <c r="M39" s="351">
        <v>0</v>
      </c>
    </row>
    <row r="40" spans="1:13" ht="51">
      <c r="A40" s="241" t="s">
        <v>167</v>
      </c>
      <c r="B40" s="184" t="s">
        <v>64</v>
      </c>
      <c r="C40" s="184" t="s">
        <v>82</v>
      </c>
      <c r="D40" s="79" t="s">
        <v>64</v>
      </c>
      <c r="E40" s="418" t="s">
        <v>41</v>
      </c>
      <c r="F40" s="80" t="s">
        <v>63</v>
      </c>
      <c r="G40" s="81"/>
      <c r="H40" s="278"/>
      <c r="I40" s="278"/>
      <c r="J40" s="184"/>
      <c r="K40" s="213">
        <f>K41+K43</f>
        <v>360</v>
      </c>
      <c r="L40" s="348">
        <v>0</v>
      </c>
      <c r="M40" s="351">
        <v>0</v>
      </c>
    </row>
    <row r="41" spans="1:13" ht="25.5">
      <c r="A41" s="199" t="s">
        <v>168</v>
      </c>
      <c r="B41" s="100" t="s">
        <v>64</v>
      </c>
      <c r="C41" s="100" t="s">
        <v>82</v>
      </c>
      <c r="D41" s="87" t="s">
        <v>64</v>
      </c>
      <c r="E41" s="419" t="s">
        <v>41</v>
      </c>
      <c r="F41" s="88" t="s">
        <v>63</v>
      </c>
      <c r="G41" s="89" t="s">
        <v>219</v>
      </c>
      <c r="H41" s="279"/>
      <c r="I41" s="279" t="s">
        <v>64</v>
      </c>
      <c r="J41" s="100" t="s">
        <v>82</v>
      </c>
      <c r="K41" s="214">
        <f>K42</f>
        <v>160</v>
      </c>
      <c r="L41" s="348">
        <v>0</v>
      </c>
      <c r="M41" s="351">
        <v>0</v>
      </c>
    </row>
    <row r="42" spans="1:13" ht="24">
      <c r="A42" s="92" t="s">
        <v>99</v>
      </c>
      <c r="B42" s="100" t="s">
        <v>64</v>
      </c>
      <c r="C42" s="100" t="s">
        <v>82</v>
      </c>
      <c r="D42" s="87" t="s">
        <v>64</v>
      </c>
      <c r="E42" s="419" t="s">
        <v>41</v>
      </c>
      <c r="F42" s="88" t="s">
        <v>63</v>
      </c>
      <c r="G42" s="89" t="s">
        <v>219</v>
      </c>
      <c r="H42" s="279" t="s">
        <v>98</v>
      </c>
      <c r="I42" s="279" t="s">
        <v>64</v>
      </c>
      <c r="J42" s="100" t="s">
        <v>82</v>
      </c>
      <c r="K42" s="214">
        <v>160</v>
      </c>
      <c r="L42" s="348">
        <v>0</v>
      </c>
      <c r="M42" s="351">
        <v>0</v>
      </c>
    </row>
    <row r="43" spans="1:13" ht="22.5">
      <c r="A43" s="92" t="s">
        <v>273</v>
      </c>
      <c r="B43" s="100"/>
      <c r="C43" s="100"/>
      <c r="D43" s="87" t="s">
        <v>64</v>
      </c>
      <c r="E43" s="419" t="s">
        <v>41</v>
      </c>
      <c r="F43" s="88" t="s">
        <v>65</v>
      </c>
      <c r="G43" s="89" t="s">
        <v>274</v>
      </c>
      <c r="H43" s="279"/>
      <c r="I43" s="279" t="s">
        <v>64</v>
      </c>
      <c r="J43" s="100" t="s">
        <v>82</v>
      </c>
      <c r="K43" s="214">
        <f>K44</f>
        <v>200</v>
      </c>
      <c r="L43" s="348"/>
      <c r="M43" s="351"/>
    </row>
    <row r="44" spans="1:13" ht="24">
      <c r="A44" s="92" t="s">
        <v>99</v>
      </c>
      <c r="B44" s="100"/>
      <c r="C44" s="100"/>
      <c r="D44" s="87" t="s">
        <v>64</v>
      </c>
      <c r="E44" s="419" t="s">
        <v>41</v>
      </c>
      <c r="F44" s="88" t="s">
        <v>65</v>
      </c>
      <c r="G44" s="89" t="s">
        <v>274</v>
      </c>
      <c r="H44" s="279" t="s">
        <v>98</v>
      </c>
      <c r="I44" s="279" t="s">
        <v>64</v>
      </c>
      <c r="J44" s="100" t="s">
        <v>82</v>
      </c>
      <c r="K44" s="214">
        <v>200</v>
      </c>
      <c r="L44" s="348"/>
      <c r="M44" s="351"/>
    </row>
    <row r="45" spans="1:13" ht="38.25">
      <c r="A45" s="164" t="s">
        <v>169</v>
      </c>
      <c r="B45" s="184" t="s">
        <v>64</v>
      </c>
      <c r="C45" s="184" t="s">
        <v>81</v>
      </c>
      <c r="D45" s="79" t="s">
        <v>64</v>
      </c>
      <c r="E45" s="418" t="s">
        <v>279</v>
      </c>
      <c r="F45" s="80"/>
      <c r="G45" s="81"/>
      <c r="H45" s="278"/>
      <c r="I45" s="278"/>
      <c r="J45" s="184"/>
      <c r="K45" s="213">
        <f>K46+K48</f>
        <v>350</v>
      </c>
      <c r="L45" s="348">
        <v>0</v>
      </c>
      <c r="M45" s="351">
        <v>0</v>
      </c>
    </row>
    <row r="46" spans="1:13" ht="25.5">
      <c r="A46" s="150" t="s">
        <v>170</v>
      </c>
      <c r="B46" s="100" t="s">
        <v>64</v>
      </c>
      <c r="C46" s="100" t="s">
        <v>81</v>
      </c>
      <c r="D46" s="87" t="s">
        <v>64</v>
      </c>
      <c r="E46" s="419" t="s">
        <v>279</v>
      </c>
      <c r="F46" s="88" t="s">
        <v>65</v>
      </c>
      <c r="G46" s="89" t="s">
        <v>220</v>
      </c>
      <c r="H46" s="279"/>
      <c r="I46" s="279" t="s">
        <v>64</v>
      </c>
      <c r="J46" s="100" t="s">
        <v>81</v>
      </c>
      <c r="K46" s="214">
        <f>K47</f>
        <v>330</v>
      </c>
      <c r="L46" s="348">
        <v>0</v>
      </c>
      <c r="M46" s="351">
        <v>0</v>
      </c>
    </row>
    <row r="47" spans="1:13" ht="24">
      <c r="A47" s="92" t="s">
        <v>99</v>
      </c>
      <c r="B47" s="100" t="s">
        <v>64</v>
      </c>
      <c r="C47" s="100" t="s">
        <v>81</v>
      </c>
      <c r="D47" s="87" t="s">
        <v>64</v>
      </c>
      <c r="E47" s="419" t="s">
        <v>279</v>
      </c>
      <c r="F47" s="88" t="s">
        <v>65</v>
      </c>
      <c r="G47" s="89" t="s">
        <v>220</v>
      </c>
      <c r="H47" s="279" t="s">
        <v>98</v>
      </c>
      <c r="I47" s="279" t="s">
        <v>64</v>
      </c>
      <c r="J47" s="100" t="s">
        <v>81</v>
      </c>
      <c r="K47" s="214">
        <v>330</v>
      </c>
      <c r="L47" s="348">
        <v>0</v>
      </c>
      <c r="M47" s="351">
        <v>0</v>
      </c>
    </row>
    <row r="48" spans="1:13" s="274" customFormat="1" ht="25.5">
      <c r="A48" s="150" t="s">
        <v>171</v>
      </c>
      <c r="B48" s="100" t="s">
        <v>64</v>
      </c>
      <c r="C48" s="100" t="s">
        <v>81</v>
      </c>
      <c r="D48" s="87" t="s">
        <v>64</v>
      </c>
      <c r="E48" s="419" t="s">
        <v>279</v>
      </c>
      <c r="F48" s="88" t="s">
        <v>64</v>
      </c>
      <c r="G48" s="89" t="s">
        <v>221</v>
      </c>
      <c r="H48" s="279"/>
      <c r="I48" s="279" t="s">
        <v>64</v>
      </c>
      <c r="J48" s="100" t="s">
        <v>81</v>
      </c>
      <c r="K48" s="214">
        <f>K49</f>
        <v>20</v>
      </c>
      <c r="L48" s="349">
        <v>0</v>
      </c>
      <c r="M48" s="352">
        <v>0</v>
      </c>
    </row>
    <row r="49" spans="1:13" ht="24">
      <c r="A49" s="92" t="s">
        <v>99</v>
      </c>
      <c r="B49" s="100" t="s">
        <v>64</v>
      </c>
      <c r="C49" s="100" t="s">
        <v>81</v>
      </c>
      <c r="D49" s="87" t="s">
        <v>64</v>
      </c>
      <c r="E49" s="419" t="s">
        <v>279</v>
      </c>
      <c r="F49" s="88" t="s">
        <v>64</v>
      </c>
      <c r="G49" s="89" t="s">
        <v>221</v>
      </c>
      <c r="H49" s="279" t="s">
        <v>98</v>
      </c>
      <c r="I49" s="279" t="s">
        <v>64</v>
      </c>
      <c r="J49" s="100" t="s">
        <v>81</v>
      </c>
      <c r="K49" s="214">
        <v>20</v>
      </c>
      <c r="L49" s="348">
        <v>0</v>
      </c>
      <c r="M49" s="351">
        <v>0</v>
      </c>
    </row>
    <row r="50" spans="1:13" ht="38.25">
      <c r="A50" s="146" t="s">
        <v>172</v>
      </c>
      <c r="B50" s="184" t="s">
        <v>64</v>
      </c>
      <c r="C50" s="184" t="s">
        <v>81</v>
      </c>
      <c r="D50" s="79" t="s">
        <v>64</v>
      </c>
      <c r="E50" s="418" t="s">
        <v>280</v>
      </c>
      <c r="F50" s="80"/>
      <c r="G50" s="81"/>
      <c r="H50" s="278"/>
      <c r="I50" s="279"/>
      <c r="J50" s="100"/>
      <c r="K50" s="213">
        <f>K51</f>
        <v>13.6</v>
      </c>
      <c r="L50" s="348">
        <v>0</v>
      </c>
      <c r="M50" s="351">
        <v>0</v>
      </c>
    </row>
    <row r="51" spans="1:13" ht="25.5">
      <c r="A51" s="150" t="s">
        <v>173</v>
      </c>
      <c r="B51" s="100" t="s">
        <v>64</v>
      </c>
      <c r="C51" s="100" t="s">
        <v>81</v>
      </c>
      <c r="D51" s="87" t="s">
        <v>64</v>
      </c>
      <c r="E51" s="419" t="s">
        <v>280</v>
      </c>
      <c r="F51" s="88" t="s">
        <v>67</v>
      </c>
      <c r="G51" s="89" t="s">
        <v>222</v>
      </c>
      <c r="H51" s="279"/>
      <c r="I51" s="279" t="s">
        <v>64</v>
      </c>
      <c r="J51" s="100" t="s">
        <v>81</v>
      </c>
      <c r="K51" s="214">
        <f>K52</f>
        <v>13.6</v>
      </c>
      <c r="L51" s="348">
        <v>0</v>
      </c>
      <c r="M51" s="351">
        <v>0</v>
      </c>
    </row>
    <row r="52" spans="1:13" ht="24">
      <c r="A52" s="92" t="s">
        <v>99</v>
      </c>
      <c r="B52" s="100" t="s">
        <v>64</v>
      </c>
      <c r="C52" s="100" t="s">
        <v>81</v>
      </c>
      <c r="D52" s="87" t="s">
        <v>64</v>
      </c>
      <c r="E52" s="419" t="s">
        <v>280</v>
      </c>
      <c r="F52" s="88" t="s">
        <v>67</v>
      </c>
      <c r="G52" s="89" t="s">
        <v>222</v>
      </c>
      <c r="H52" s="279" t="s">
        <v>98</v>
      </c>
      <c r="I52" s="279" t="s">
        <v>64</v>
      </c>
      <c r="J52" s="100" t="s">
        <v>81</v>
      </c>
      <c r="K52" s="214">
        <v>13.6</v>
      </c>
      <c r="L52" s="348">
        <v>0</v>
      </c>
      <c r="M52" s="351">
        <v>0</v>
      </c>
    </row>
    <row r="53" spans="1:13" ht="38.25">
      <c r="A53" s="164" t="s">
        <v>174</v>
      </c>
      <c r="B53" s="184" t="s">
        <v>67</v>
      </c>
      <c r="C53" s="184" t="s">
        <v>175</v>
      </c>
      <c r="D53" s="79" t="s">
        <v>67</v>
      </c>
      <c r="E53" s="418"/>
      <c r="F53" s="80"/>
      <c r="G53" s="89"/>
      <c r="H53" s="279"/>
      <c r="I53" s="279"/>
      <c r="J53" s="108"/>
      <c r="K53" s="213">
        <f>K54</f>
        <v>30</v>
      </c>
      <c r="L53" s="348">
        <v>0</v>
      </c>
      <c r="M53" s="351">
        <v>0</v>
      </c>
    </row>
    <row r="54" spans="1:13" ht="25.5">
      <c r="A54" s="276" t="s">
        <v>0</v>
      </c>
      <c r="B54" s="184" t="s">
        <v>67</v>
      </c>
      <c r="C54" s="184" t="s">
        <v>175</v>
      </c>
      <c r="D54" s="79" t="s">
        <v>67</v>
      </c>
      <c r="E54" s="418" t="s">
        <v>41</v>
      </c>
      <c r="F54" s="80"/>
      <c r="G54" s="81" t="s">
        <v>224</v>
      </c>
      <c r="H54" s="278"/>
      <c r="I54" s="278" t="s">
        <v>67</v>
      </c>
      <c r="J54" s="113">
        <v>12</v>
      </c>
      <c r="K54" s="213">
        <f>K55</f>
        <v>30</v>
      </c>
      <c r="L54" s="348">
        <v>0</v>
      </c>
      <c r="M54" s="351">
        <v>0</v>
      </c>
    </row>
    <row r="55" spans="1:13" ht="24">
      <c r="A55" s="92" t="s">
        <v>99</v>
      </c>
      <c r="B55" s="100" t="s">
        <v>67</v>
      </c>
      <c r="C55" s="100" t="s">
        <v>175</v>
      </c>
      <c r="D55" s="87" t="s">
        <v>67</v>
      </c>
      <c r="E55" s="419" t="s">
        <v>41</v>
      </c>
      <c r="F55" s="88" t="s">
        <v>67</v>
      </c>
      <c r="G55" s="89" t="s">
        <v>224</v>
      </c>
      <c r="H55" s="279" t="s">
        <v>98</v>
      </c>
      <c r="I55" s="279" t="s">
        <v>67</v>
      </c>
      <c r="J55" s="108">
        <v>12</v>
      </c>
      <c r="K55" s="214">
        <v>30</v>
      </c>
      <c r="L55" s="348">
        <v>0</v>
      </c>
      <c r="M55" s="351">
        <v>0</v>
      </c>
    </row>
    <row r="56" spans="1:13" ht="25.5">
      <c r="A56" s="76" t="s">
        <v>133</v>
      </c>
      <c r="B56" s="77" t="s">
        <v>68</v>
      </c>
      <c r="C56" s="78" t="s">
        <v>64</v>
      </c>
      <c r="D56" s="79" t="s">
        <v>68</v>
      </c>
      <c r="E56" s="418"/>
      <c r="F56" s="80"/>
      <c r="G56" s="81"/>
      <c r="H56" s="278"/>
      <c r="I56" s="278"/>
      <c r="J56" s="280"/>
      <c r="K56" s="212">
        <f>K57+K64+K69</f>
        <v>5030.7</v>
      </c>
      <c r="L56" s="349">
        <f>L57+L64+L69</f>
        <v>1183.5</v>
      </c>
      <c r="M56" s="352">
        <f>L56/K56*100</f>
        <v>23.5255531039418</v>
      </c>
    </row>
    <row r="57" spans="1:13" ht="40.5">
      <c r="A57" s="112" t="s">
        <v>134</v>
      </c>
      <c r="B57" s="94" t="s">
        <v>68</v>
      </c>
      <c r="C57" s="94" t="s">
        <v>64</v>
      </c>
      <c r="D57" s="79" t="s">
        <v>68</v>
      </c>
      <c r="E57" s="418" t="s">
        <v>41</v>
      </c>
      <c r="F57" s="80"/>
      <c r="G57" s="81"/>
      <c r="H57" s="278"/>
      <c r="I57" s="278"/>
      <c r="J57" s="113"/>
      <c r="K57" s="213">
        <f>K58+K60+K62</f>
        <v>1400</v>
      </c>
      <c r="L57" s="349">
        <f>L58+L60</f>
        <v>206.39999999999998</v>
      </c>
      <c r="M57" s="352">
        <f>L57/K57*100</f>
        <v>14.74285714285714</v>
      </c>
    </row>
    <row r="58" spans="1:13" ht="33.75">
      <c r="A58" s="114" t="s">
        <v>135</v>
      </c>
      <c r="B58" s="98" t="s">
        <v>68</v>
      </c>
      <c r="C58" s="98" t="s">
        <v>64</v>
      </c>
      <c r="D58" s="87" t="s">
        <v>68</v>
      </c>
      <c r="E58" s="419" t="s">
        <v>41</v>
      </c>
      <c r="F58" s="88" t="s">
        <v>63</v>
      </c>
      <c r="G58" s="89" t="s">
        <v>227</v>
      </c>
      <c r="H58" s="279"/>
      <c r="I58" s="279" t="s">
        <v>68</v>
      </c>
      <c r="J58" s="98" t="s">
        <v>64</v>
      </c>
      <c r="K58" s="214">
        <f>K59</f>
        <v>700</v>
      </c>
      <c r="L58" s="348">
        <f>L59</f>
        <v>145.2</v>
      </c>
      <c r="M58" s="351">
        <f>M59</f>
        <v>20.74285714285714</v>
      </c>
    </row>
    <row r="59" spans="1:13" ht="24">
      <c r="A59" s="92" t="s">
        <v>99</v>
      </c>
      <c r="B59" s="98" t="s">
        <v>68</v>
      </c>
      <c r="C59" s="98" t="s">
        <v>64</v>
      </c>
      <c r="D59" s="87" t="s">
        <v>68</v>
      </c>
      <c r="E59" s="419" t="s">
        <v>41</v>
      </c>
      <c r="F59" s="88" t="s">
        <v>63</v>
      </c>
      <c r="G59" s="89" t="s">
        <v>227</v>
      </c>
      <c r="H59" s="279" t="s">
        <v>98</v>
      </c>
      <c r="I59" s="279" t="s">
        <v>68</v>
      </c>
      <c r="J59" s="98" t="s">
        <v>64</v>
      </c>
      <c r="K59" s="214">
        <v>700</v>
      </c>
      <c r="L59" s="348">
        <v>145.2</v>
      </c>
      <c r="M59" s="351">
        <f>L59/K59*100</f>
        <v>20.74285714285714</v>
      </c>
    </row>
    <row r="60" spans="1:13" ht="33.75">
      <c r="A60" s="114" t="s">
        <v>136</v>
      </c>
      <c r="B60" s="98" t="s">
        <v>68</v>
      </c>
      <c r="C60" s="98" t="s">
        <v>64</v>
      </c>
      <c r="D60" s="87" t="s">
        <v>68</v>
      </c>
      <c r="E60" s="419" t="s">
        <v>41</v>
      </c>
      <c r="F60" s="88" t="s">
        <v>65</v>
      </c>
      <c r="G60" s="89" t="s">
        <v>228</v>
      </c>
      <c r="H60" s="279"/>
      <c r="I60" s="279" t="s">
        <v>68</v>
      </c>
      <c r="J60" s="98" t="s">
        <v>64</v>
      </c>
      <c r="K60" s="214">
        <f>K61</f>
        <v>300</v>
      </c>
      <c r="L60" s="348">
        <f>L61</f>
        <v>61.2</v>
      </c>
      <c r="M60" s="351">
        <f>M61</f>
        <v>20.400000000000002</v>
      </c>
    </row>
    <row r="61" spans="1:13" ht="24">
      <c r="A61" s="92" t="s">
        <v>99</v>
      </c>
      <c r="B61" s="98" t="s">
        <v>68</v>
      </c>
      <c r="C61" s="98" t="s">
        <v>64</v>
      </c>
      <c r="D61" s="87" t="s">
        <v>68</v>
      </c>
      <c r="E61" s="419" t="s">
        <v>41</v>
      </c>
      <c r="F61" s="88" t="s">
        <v>65</v>
      </c>
      <c r="G61" s="89" t="s">
        <v>228</v>
      </c>
      <c r="H61" s="279" t="s">
        <v>98</v>
      </c>
      <c r="I61" s="279" t="s">
        <v>68</v>
      </c>
      <c r="J61" s="98" t="s">
        <v>64</v>
      </c>
      <c r="K61" s="214">
        <v>300</v>
      </c>
      <c r="L61" s="348">
        <v>61.2</v>
      </c>
      <c r="M61" s="351">
        <f>L61/K61*100</f>
        <v>20.400000000000002</v>
      </c>
    </row>
    <row r="62" spans="1:13" ht="48">
      <c r="A62" s="92" t="s">
        <v>298</v>
      </c>
      <c r="B62" s="98"/>
      <c r="C62" s="98"/>
      <c r="D62" s="87" t="s">
        <v>68</v>
      </c>
      <c r="E62" s="419" t="s">
        <v>41</v>
      </c>
      <c r="F62" s="88" t="s">
        <v>64</v>
      </c>
      <c r="G62" s="89" t="s">
        <v>299</v>
      </c>
      <c r="H62" s="279"/>
      <c r="I62" s="279" t="s">
        <v>152</v>
      </c>
      <c r="J62" s="98" t="s">
        <v>64</v>
      </c>
      <c r="K62" s="214">
        <f>K63</f>
        <v>400</v>
      </c>
      <c r="L62" s="348">
        <f>L63</f>
        <v>0</v>
      </c>
      <c r="M62" s="351">
        <f>M63</f>
        <v>0</v>
      </c>
    </row>
    <row r="63" spans="1:13" ht="24">
      <c r="A63" s="92" t="s">
        <v>99</v>
      </c>
      <c r="B63" s="98"/>
      <c r="C63" s="98"/>
      <c r="D63" s="87" t="s">
        <v>68</v>
      </c>
      <c r="E63" s="419" t="s">
        <v>41</v>
      </c>
      <c r="F63" s="88" t="s">
        <v>64</v>
      </c>
      <c r="G63" s="89" t="s">
        <v>299</v>
      </c>
      <c r="H63" s="279" t="s">
        <v>98</v>
      </c>
      <c r="I63" s="279" t="s">
        <v>68</v>
      </c>
      <c r="J63" s="98" t="s">
        <v>64</v>
      </c>
      <c r="K63" s="214">
        <v>400</v>
      </c>
      <c r="L63" s="348">
        <v>0</v>
      </c>
      <c r="M63" s="351">
        <f>L63/K63*100</f>
        <v>0</v>
      </c>
    </row>
    <row r="64" spans="1:13" ht="27">
      <c r="A64" s="115" t="s">
        <v>137</v>
      </c>
      <c r="B64" s="94" t="s">
        <v>68</v>
      </c>
      <c r="C64" s="94" t="s">
        <v>64</v>
      </c>
      <c r="D64" s="79" t="s">
        <v>68</v>
      </c>
      <c r="E64" s="418" t="s">
        <v>279</v>
      </c>
      <c r="F64" s="80"/>
      <c r="G64" s="81"/>
      <c r="H64" s="278"/>
      <c r="I64" s="279"/>
      <c r="J64" s="98"/>
      <c r="K64" s="213">
        <f>K65+K67</f>
        <v>1537.2</v>
      </c>
      <c r="L64" s="349">
        <f>L65+L67</f>
        <v>781.4</v>
      </c>
      <c r="M64" s="352">
        <f>L64/K64*100</f>
        <v>50.83268279989591</v>
      </c>
    </row>
    <row r="65" spans="1:13" ht="33.75">
      <c r="A65" s="116" t="s">
        <v>138</v>
      </c>
      <c r="B65" s="98" t="s">
        <v>68</v>
      </c>
      <c r="C65" s="98" t="s">
        <v>64</v>
      </c>
      <c r="D65" s="87" t="s">
        <v>68</v>
      </c>
      <c r="E65" s="419" t="s">
        <v>279</v>
      </c>
      <c r="F65" s="88" t="s">
        <v>64</v>
      </c>
      <c r="G65" s="89" t="s">
        <v>229</v>
      </c>
      <c r="H65" s="279"/>
      <c r="I65" s="279" t="s">
        <v>68</v>
      </c>
      <c r="J65" s="98" t="s">
        <v>64</v>
      </c>
      <c r="K65" s="214">
        <f>K66</f>
        <v>937.2</v>
      </c>
      <c r="L65" s="348">
        <f>L66</f>
        <v>644.8</v>
      </c>
      <c r="M65" s="351">
        <f>M66</f>
        <v>68.80068288518993</v>
      </c>
    </row>
    <row r="66" spans="1:13" ht="24">
      <c r="A66" s="92" t="s">
        <v>99</v>
      </c>
      <c r="B66" s="98" t="s">
        <v>68</v>
      </c>
      <c r="C66" s="98" t="s">
        <v>64</v>
      </c>
      <c r="D66" s="87" t="s">
        <v>68</v>
      </c>
      <c r="E66" s="419" t="s">
        <v>279</v>
      </c>
      <c r="F66" s="88" t="s">
        <v>64</v>
      </c>
      <c r="G66" s="89" t="s">
        <v>229</v>
      </c>
      <c r="H66" s="279" t="s">
        <v>98</v>
      </c>
      <c r="I66" s="279" t="s">
        <v>68</v>
      </c>
      <c r="J66" s="98" t="s">
        <v>64</v>
      </c>
      <c r="K66" s="214">
        <v>937.2</v>
      </c>
      <c r="L66" s="348">
        <v>644.8</v>
      </c>
      <c r="M66" s="351">
        <f>L66/K66*100</f>
        <v>68.80068288518993</v>
      </c>
    </row>
    <row r="67" spans="1:13" ht="33.75">
      <c r="A67" s="116" t="s">
        <v>139</v>
      </c>
      <c r="B67" s="85" t="s">
        <v>68</v>
      </c>
      <c r="C67" s="86" t="s">
        <v>64</v>
      </c>
      <c r="D67" s="87" t="s">
        <v>68</v>
      </c>
      <c r="E67" s="419" t="s">
        <v>279</v>
      </c>
      <c r="F67" s="88" t="s">
        <v>67</v>
      </c>
      <c r="G67" s="89" t="s">
        <v>230</v>
      </c>
      <c r="H67" s="279"/>
      <c r="I67" s="279" t="s">
        <v>68</v>
      </c>
      <c r="J67" s="98" t="s">
        <v>64</v>
      </c>
      <c r="K67" s="214">
        <f>K68</f>
        <v>600</v>
      </c>
      <c r="L67" s="348">
        <f>L68</f>
        <v>136.6</v>
      </c>
      <c r="M67" s="351">
        <f>M68</f>
        <v>22.766666666666666</v>
      </c>
    </row>
    <row r="68" spans="1:13" ht="24">
      <c r="A68" s="92" t="s">
        <v>99</v>
      </c>
      <c r="B68" s="85" t="s">
        <v>68</v>
      </c>
      <c r="C68" s="86" t="s">
        <v>64</v>
      </c>
      <c r="D68" s="87" t="s">
        <v>68</v>
      </c>
      <c r="E68" s="419" t="s">
        <v>279</v>
      </c>
      <c r="F68" s="88" t="s">
        <v>67</v>
      </c>
      <c r="G68" s="89" t="s">
        <v>230</v>
      </c>
      <c r="H68" s="279" t="s">
        <v>98</v>
      </c>
      <c r="I68" s="279" t="s">
        <v>68</v>
      </c>
      <c r="J68" s="98" t="s">
        <v>64</v>
      </c>
      <c r="K68" s="214">
        <v>600</v>
      </c>
      <c r="L68" s="348">
        <v>136.6</v>
      </c>
      <c r="M68" s="351">
        <f aca="true" t="shared" si="0" ref="M68:M73">L68/K68*100</f>
        <v>22.766666666666666</v>
      </c>
    </row>
    <row r="69" spans="1:13" ht="40.5">
      <c r="A69" s="118" t="s">
        <v>140</v>
      </c>
      <c r="B69" s="77" t="s">
        <v>68</v>
      </c>
      <c r="C69" s="78" t="s">
        <v>64</v>
      </c>
      <c r="D69" s="79" t="s">
        <v>68</v>
      </c>
      <c r="E69" s="418" t="s">
        <v>280</v>
      </c>
      <c r="F69" s="80"/>
      <c r="G69" s="81"/>
      <c r="H69" s="278"/>
      <c r="I69" s="279"/>
      <c r="J69" s="98"/>
      <c r="K69" s="213">
        <f>K70+K72+K74+K78+K76</f>
        <v>2093.5</v>
      </c>
      <c r="L69" s="349">
        <f>L70+L72+L74+L78+L76:M76</f>
        <v>195.7</v>
      </c>
      <c r="M69" s="352">
        <f t="shared" si="0"/>
        <v>9.347981848578934</v>
      </c>
    </row>
    <row r="70" spans="1:13" ht="33.75">
      <c r="A70" s="119" t="s">
        <v>141</v>
      </c>
      <c r="B70" s="85" t="s">
        <v>68</v>
      </c>
      <c r="C70" s="86" t="s">
        <v>64</v>
      </c>
      <c r="D70" s="87" t="s">
        <v>68</v>
      </c>
      <c r="E70" s="419" t="s">
        <v>280</v>
      </c>
      <c r="F70" s="88" t="s">
        <v>68</v>
      </c>
      <c r="G70" s="89" t="s">
        <v>231</v>
      </c>
      <c r="H70" s="279"/>
      <c r="I70" s="279" t="s">
        <v>68</v>
      </c>
      <c r="J70" s="98" t="s">
        <v>64</v>
      </c>
      <c r="K70" s="214">
        <f>K71</f>
        <v>250</v>
      </c>
      <c r="L70" s="348">
        <f>L71</f>
        <v>43.9</v>
      </c>
      <c r="M70" s="351">
        <f t="shared" si="0"/>
        <v>17.560000000000002</v>
      </c>
    </row>
    <row r="71" spans="1:13" ht="24">
      <c r="A71" s="165" t="s">
        <v>99</v>
      </c>
      <c r="B71" s="85" t="s">
        <v>68</v>
      </c>
      <c r="C71" s="86" t="s">
        <v>64</v>
      </c>
      <c r="D71" s="87" t="s">
        <v>68</v>
      </c>
      <c r="E71" s="419" t="s">
        <v>280</v>
      </c>
      <c r="F71" s="88" t="s">
        <v>68</v>
      </c>
      <c r="G71" s="89" t="s">
        <v>231</v>
      </c>
      <c r="H71" s="279" t="s">
        <v>98</v>
      </c>
      <c r="I71" s="279" t="s">
        <v>68</v>
      </c>
      <c r="J71" s="98" t="s">
        <v>64</v>
      </c>
      <c r="K71" s="214">
        <v>250</v>
      </c>
      <c r="L71" s="348">
        <v>43.9</v>
      </c>
      <c r="M71" s="351">
        <f t="shared" si="0"/>
        <v>17.560000000000002</v>
      </c>
    </row>
    <row r="72" spans="1:13" s="274" customFormat="1" ht="33.75">
      <c r="A72" s="119" t="s">
        <v>142</v>
      </c>
      <c r="B72" s="85" t="s">
        <v>68</v>
      </c>
      <c r="C72" s="86" t="s">
        <v>64</v>
      </c>
      <c r="D72" s="87" t="s">
        <v>68</v>
      </c>
      <c r="E72" s="419" t="s">
        <v>280</v>
      </c>
      <c r="F72" s="88" t="s">
        <v>152</v>
      </c>
      <c r="G72" s="89" t="s">
        <v>232</v>
      </c>
      <c r="H72" s="279"/>
      <c r="I72" s="279" t="s">
        <v>68</v>
      </c>
      <c r="J72" s="98" t="s">
        <v>64</v>
      </c>
      <c r="K72" s="214">
        <f>K73</f>
        <v>900</v>
      </c>
      <c r="L72" s="349">
        <f>L73</f>
        <v>144.2</v>
      </c>
      <c r="M72" s="352">
        <f t="shared" si="0"/>
        <v>16.022222222222222</v>
      </c>
    </row>
    <row r="73" spans="1:13" ht="24">
      <c r="A73" s="165" t="s">
        <v>99</v>
      </c>
      <c r="B73" s="85" t="s">
        <v>68</v>
      </c>
      <c r="C73" s="86" t="s">
        <v>64</v>
      </c>
      <c r="D73" s="87" t="s">
        <v>68</v>
      </c>
      <c r="E73" s="419" t="s">
        <v>280</v>
      </c>
      <c r="F73" s="88" t="s">
        <v>152</v>
      </c>
      <c r="G73" s="89" t="s">
        <v>232</v>
      </c>
      <c r="H73" s="279" t="s">
        <v>98</v>
      </c>
      <c r="I73" s="279" t="s">
        <v>68</v>
      </c>
      <c r="J73" s="98" t="s">
        <v>64</v>
      </c>
      <c r="K73" s="214">
        <v>900</v>
      </c>
      <c r="L73" s="348">
        <v>144.2</v>
      </c>
      <c r="M73" s="351">
        <f t="shared" si="0"/>
        <v>16.022222222222222</v>
      </c>
    </row>
    <row r="74" spans="1:13" ht="33.75">
      <c r="A74" s="119" t="s">
        <v>143</v>
      </c>
      <c r="B74" s="85" t="s">
        <v>68</v>
      </c>
      <c r="C74" s="86" t="s">
        <v>64</v>
      </c>
      <c r="D74" s="87" t="s">
        <v>68</v>
      </c>
      <c r="E74" s="419" t="s">
        <v>280</v>
      </c>
      <c r="F74" s="88" t="s">
        <v>70</v>
      </c>
      <c r="G74" s="89" t="s">
        <v>233</v>
      </c>
      <c r="H74" s="279"/>
      <c r="I74" s="279" t="s">
        <v>68</v>
      </c>
      <c r="J74" s="98" t="s">
        <v>64</v>
      </c>
      <c r="K74" s="214">
        <f>K75</f>
        <v>530</v>
      </c>
      <c r="L74" s="348">
        <v>0</v>
      </c>
      <c r="M74" s="351">
        <v>0</v>
      </c>
    </row>
    <row r="75" spans="1:13" ht="24">
      <c r="A75" s="165" t="s">
        <v>99</v>
      </c>
      <c r="B75" s="85" t="s">
        <v>68</v>
      </c>
      <c r="C75" s="86" t="s">
        <v>64</v>
      </c>
      <c r="D75" s="87" t="s">
        <v>68</v>
      </c>
      <c r="E75" s="419" t="s">
        <v>280</v>
      </c>
      <c r="F75" s="88" t="s">
        <v>70</v>
      </c>
      <c r="G75" s="89" t="s">
        <v>233</v>
      </c>
      <c r="H75" s="279" t="s">
        <v>98</v>
      </c>
      <c r="I75" s="279" t="s">
        <v>68</v>
      </c>
      <c r="J75" s="98" t="s">
        <v>64</v>
      </c>
      <c r="K75" s="214">
        <v>530</v>
      </c>
      <c r="L75" s="348">
        <v>0</v>
      </c>
      <c r="M75" s="351">
        <v>0</v>
      </c>
    </row>
    <row r="76" spans="1:13" ht="48">
      <c r="A76" s="165" t="s">
        <v>325</v>
      </c>
      <c r="B76" s="85"/>
      <c r="C76" s="86"/>
      <c r="D76" s="87" t="s">
        <v>68</v>
      </c>
      <c r="E76" s="419" t="s">
        <v>280</v>
      </c>
      <c r="F76" s="88" t="s">
        <v>71</v>
      </c>
      <c r="G76" s="89" t="s">
        <v>301</v>
      </c>
      <c r="H76" s="279"/>
      <c r="I76" s="279" t="s">
        <v>68</v>
      </c>
      <c r="J76" s="98" t="s">
        <v>64</v>
      </c>
      <c r="K76" s="214">
        <f>K77</f>
        <v>200</v>
      </c>
      <c r="L76" s="348">
        <f>L77</f>
        <v>7.6</v>
      </c>
      <c r="M76" s="351">
        <f>L76/K76*100</f>
        <v>3.8</v>
      </c>
    </row>
    <row r="77" spans="1:13" ht="24">
      <c r="A77" s="165" t="s">
        <v>99</v>
      </c>
      <c r="B77" s="85"/>
      <c r="C77" s="86"/>
      <c r="D77" s="87" t="s">
        <v>68</v>
      </c>
      <c r="E77" s="419" t="s">
        <v>280</v>
      </c>
      <c r="F77" s="88" t="s">
        <v>71</v>
      </c>
      <c r="G77" s="89" t="s">
        <v>301</v>
      </c>
      <c r="H77" s="279" t="s">
        <v>98</v>
      </c>
      <c r="I77" s="279" t="s">
        <v>68</v>
      </c>
      <c r="J77" s="98" t="s">
        <v>64</v>
      </c>
      <c r="K77" s="214">
        <v>200</v>
      </c>
      <c r="L77" s="348">
        <v>7.6</v>
      </c>
      <c r="M77" s="351">
        <f>L77/K77*100</f>
        <v>3.8</v>
      </c>
    </row>
    <row r="78" spans="1:13" ht="36">
      <c r="A78" s="92" t="s">
        <v>177</v>
      </c>
      <c r="B78" s="85" t="s">
        <v>68</v>
      </c>
      <c r="C78" s="86" t="s">
        <v>64</v>
      </c>
      <c r="D78" s="87" t="s">
        <v>68</v>
      </c>
      <c r="E78" s="419" t="s">
        <v>280</v>
      </c>
      <c r="F78" s="88" t="s">
        <v>71</v>
      </c>
      <c r="G78" s="89" t="s">
        <v>234</v>
      </c>
      <c r="H78" s="279"/>
      <c r="I78" s="279" t="s">
        <v>68</v>
      </c>
      <c r="J78" s="98" t="s">
        <v>64</v>
      </c>
      <c r="K78" s="214">
        <f>K79</f>
        <v>213.5</v>
      </c>
      <c r="L78" s="348">
        <v>0</v>
      </c>
      <c r="M78" s="351">
        <v>0</v>
      </c>
    </row>
    <row r="79" spans="1:13" ht="51">
      <c r="A79" s="202" t="s">
        <v>178</v>
      </c>
      <c r="B79" s="85" t="s">
        <v>68</v>
      </c>
      <c r="C79" s="86" t="s">
        <v>64</v>
      </c>
      <c r="D79" s="87" t="s">
        <v>68</v>
      </c>
      <c r="E79" s="419" t="s">
        <v>280</v>
      </c>
      <c r="F79" s="88" t="s">
        <v>71</v>
      </c>
      <c r="G79" s="89" t="s">
        <v>234</v>
      </c>
      <c r="H79" s="279" t="s">
        <v>98</v>
      </c>
      <c r="I79" s="279" t="s">
        <v>68</v>
      </c>
      <c r="J79" s="98" t="s">
        <v>64</v>
      </c>
      <c r="K79" s="214">
        <v>213.5</v>
      </c>
      <c r="L79" s="348">
        <v>0</v>
      </c>
      <c r="M79" s="351">
        <v>0</v>
      </c>
    </row>
    <row r="80" spans="1:13" ht="51">
      <c r="A80" s="76" t="s">
        <v>144</v>
      </c>
      <c r="B80" s="94" t="s">
        <v>70</v>
      </c>
      <c r="C80" s="94" t="s">
        <v>68</v>
      </c>
      <c r="D80" s="79" t="s">
        <v>152</v>
      </c>
      <c r="E80" s="418"/>
      <c r="F80" s="80"/>
      <c r="G80" s="81"/>
      <c r="H80" s="278"/>
      <c r="I80" s="278"/>
      <c r="J80" s="122"/>
      <c r="K80" s="213">
        <f>K83</f>
        <v>30</v>
      </c>
      <c r="L80" s="349">
        <f aca="true" t="shared" si="1" ref="L80:M82">L81</f>
        <v>8.2</v>
      </c>
      <c r="M80" s="352">
        <f t="shared" si="1"/>
        <v>27.333333333333332</v>
      </c>
    </row>
    <row r="81" spans="1:13" ht="51">
      <c r="A81" s="151" t="s">
        <v>1</v>
      </c>
      <c r="B81" s="94" t="s">
        <v>70</v>
      </c>
      <c r="C81" s="94" t="s">
        <v>68</v>
      </c>
      <c r="D81" s="79" t="s">
        <v>152</v>
      </c>
      <c r="E81" s="418" t="s">
        <v>41</v>
      </c>
      <c r="F81" s="80"/>
      <c r="G81" s="81"/>
      <c r="H81" s="278"/>
      <c r="I81" s="278"/>
      <c r="J81" s="122"/>
      <c r="K81" s="213">
        <f>K82</f>
        <v>30</v>
      </c>
      <c r="L81" s="349">
        <f t="shared" si="1"/>
        <v>8.2</v>
      </c>
      <c r="M81" s="352">
        <f t="shared" si="1"/>
        <v>27.333333333333332</v>
      </c>
    </row>
    <row r="82" spans="1:13" ht="22.5">
      <c r="A82" s="170" t="s">
        <v>179</v>
      </c>
      <c r="B82" s="98" t="s">
        <v>70</v>
      </c>
      <c r="C82" s="98" t="s">
        <v>68</v>
      </c>
      <c r="D82" s="87" t="s">
        <v>152</v>
      </c>
      <c r="E82" s="419" t="s">
        <v>41</v>
      </c>
      <c r="F82" s="88" t="s">
        <v>63</v>
      </c>
      <c r="G82" s="89" t="s">
        <v>208</v>
      </c>
      <c r="H82" s="279"/>
      <c r="I82" s="279" t="s">
        <v>70</v>
      </c>
      <c r="J82" s="123" t="s">
        <v>68</v>
      </c>
      <c r="K82" s="214">
        <f>K83</f>
        <v>30</v>
      </c>
      <c r="L82" s="348">
        <f t="shared" si="1"/>
        <v>8.2</v>
      </c>
      <c r="M82" s="351">
        <f t="shared" si="1"/>
        <v>27.333333333333332</v>
      </c>
    </row>
    <row r="83" spans="1:13" ht="24">
      <c r="A83" s="92" t="s">
        <v>99</v>
      </c>
      <c r="B83" s="98" t="s">
        <v>70</v>
      </c>
      <c r="C83" s="98" t="s">
        <v>68</v>
      </c>
      <c r="D83" s="87" t="s">
        <v>152</v>
      </c>
      <c r="E83" s="419" t="s">
        <v>41</v>
      </c>
      <c r="F83" s="88" t="s">
        <v>63</v>
      </c>
      <c r="G83" s="89" t="s">
        <v>208</v>
      </c>
      <c r="H83" s="279" t="s">
        <v>98</v>
      </c>
      <c r="I83" s="279" t="s">
        <v>70</v>
      </c>
      <c r="J83" s="108">
        <v>5</v>
      </c>
      <c r="K83" s="214">
        <v>30</v>
      </c>
      <c r="L83" s="348">
        <v>8.2</v>
      </c>
      <c r="M83" s="351">
        <f aca="true" t="shared" si="2" ref="M83:M88">L83/K83*100</f>
        <v>27.333333333333332</v>
      </c>
    </row>
    <row r="84" spans="1:13" ht="25.5">
      <c r="A84" s="146" t="s">
        <v>180</v>
      </c>
      <c r="B84" s="77" t="s">
        <v>71</v>
      </c>
      <c r="C84" s="78" t="s">
        <v>63</v>
      </c>
      <c r="D84" s="79" t="s">
        <v>70</v>
      </c>
      <c r="E84" s="418"/>
      <c r="F84" s="80"/>
      <c r="G84" s="81"/>
      <c r="H84" s="278"/>
      <c r="I84" s="278"/>
      <c r="J84" s="280"/>
      <c r="K84" s="212">
        <f>K85+K96</f>
        <v>3927.1</v>
      </c>
      <c r="L84" s="349">
        <f>L85+L96</f>
        <v>1504.7999999999997</v>
      </c>
      <c r="M84" s="352">
        <f t="shared" si="2"/>
        <v>38.31835196455399</v>
      </c>
    </row>
    <row r="85" spans="1:13" ht="25.5">
      <c r="A85" s="147" t="s">
        <v>181</v>
      </c>
      <c r="B85" s="94" t="s">
        <v>71</v>
      </c>
      <c r="C85" s="94" t="s">
        <v>63</v>
      </c>
      <c r="D85" s="79" t="s">
        <v>70</v>
      </c>
      <c r="E85" s="418" t="s">
        <v>41</v>
      </c>
      <c r="F85" s="80"/>
      <c r="G85" s="81"/>
      <c r="H85" s="278"/>
      <c r="I85" s="278"/>
      <c r="J85" s="122"/>
      <c r="K85" s="213">
        <f>K86+K90+K92+K94</f>
        <v>3768.9</v>
      </c>
      <c r="L85" s="349">
        <f>L86+L90+L92</f>
        <v>1413.1999999999998</v>
      </c>
      <c r="M85" s="352">
        <f t="shared" si="2"/>
        <v>37.496351720661195</v>
      </c>
    </row>
    <row r="86" spans="1:13" ht="27">
      <c r="A86" s="173" t="s">
        <v>182</v>
      </c>
      <c r="B86" s="98" t="s">
        <v>71</v>
      </c>
      <c r="C86" s="98" t="s">
        <v>63</v>
      </c>
      <c r="D86" s="87" t="s">
        <v>70</v>
      </c>
      <c r="E86" s="419" t="s">
        <v>41</v>
      </c>
      <c r="F86" s="88"/>
      <c r="G86" s="89" t="s">
        <v>235</v>
      </c>
      <c r="H86" s="279"/>
      <c r="I86" s="279" t="s">
        <v>71</v>
      </c>
      <c r="J86" s="123" t="s">
        <v>63</v>
      </c>
      <c r="K86" s="214">
        <f>K87+K88+K89</f>
        <v>3598.9</v>
      </c>
      <c r="L86" s="348">
        <f>L87+L88+L89</f>
        <v>1396.1</v>
      </c>
      <c r="M86" s="351">
        <f t="shared" si="2"/>
        <v>38.7924087915752</v>
      </c>
    </row>
    <row r="87" spans="1:13" ht="22.5">
      <c r="A87" s="147" t="s">
        <v>183</v>
      </c>
      <c r="B87" s="98" t="s">
        <v>71</v>
      </c>
      <c r="C87" s="98" t="s">
        <v>63</v>
      </c>
      <c r="D87" s="87" t="s">
        <v>70</v>
      </c>
      <c r="E87" s="419" t="s">
        <v>41</v>
      </c>
      <c r="F87" s="88" t="s">
        <v>63</v>
      </c>
      <c r="G87" s="89" t="s">
        <v>235</v>
      </c>
      <c r="H87" s="279" t="s">
        <v>107</v>
      </c>
      <c r="I87" s="279" t="s">
        <v>71</v>
      </c>
      <c r="J87" s="123" t="s">
        <v>63</v>
      </c>
      <c r="K87" s="214">
        <v>1448.1</v>
      </c>
      <c r="L87" s="348">
        <v>659.6</v>
      </c>
      <c r="M87" s="351">
        <f t="shared" si="2"/>
        <v>45.5493405151578</v>
      </c>
    </row>
    <row r="88" spans="1:13" ht="24">
      <c r="A88" s="92" t="s">
        <v>99</v>
      </c>
      <c r="B88" s="98" t="s">
        <v>71</v>
      </c>
      <c r="C88" s="98" t="s">
        <v>63</v>
      </c>
      <c r="D88" s="87" t="s">
        <v>70</v>
      </c>
      <c r="E88" s="419" t="s">
        <v>41</v>
      </c>
      <c r="F88" s="88" t="s">
        <v>63</v>
      </c>
      <c r="G88" s="89" t="s">
        <v>235</v>
      </c>
      <c r="H88" s="279" t="s">
        <v>98</v>
      </c>
      <c r="I88" s="279" t="s">
        <v>71</v>
      </c>
      <c r="J88" s="123" t="s">
        <v>63</v>
      </c>
      <c r="K88" s="214">
        <v>2148.3</v>
      </c>
      <c r="L88" s="348">
        <v>736.5</v>
      </c>
      <c r="M88" s="351">
        <f t="shared" si="2"/>
        <v>34.282921379695566</v>
      </c>
    </row>
    <row r="89" spans="1:13" s="274" customFormat="1" ht="22.5">
      <c r="A89" s="92" t="s">
        <v>100</v>
      </c>
      <c r="B89" s="98" t="s">
        <v>71</v>
      </c>
      <c r="C89" s="98" t="s">
        <v>63</v>
      </c>
      <c r="D89" s="87" t="s">
        <v>70</v>
      </c>
      <c r="E89" s="419" t="s">
        <v>41</v>
      </c>
      <c r="F89" s="88" t="s">
        <v>65</v>
      </c>
      <c r="G89" s="89" t="s">
        <v>235</v>
      </c>
      <c r="H89" s="279" t="s">
        <v>87</v>
      </c>
      <c r="I89" s="279" t="s">
        <v>71</v>
      </c>
      <c r="J89" s="123" t="s">
        <v>63</v>
      </c>
      <c r="K89" s="214">
        <v>2.5</v>
      </c>
      <c r="L89" s="349">
        <v>0</v>
      </c>
      <c r="M89" s="352">
        <v>0</v>
      </c>
    </row>
    <row r="90" spans="1:13" s="274" customFormat="1" ht="24">
      <c r="A90" s="92" t="s">
        <v>186</v>
      </c>
      <c r="B90" s="98" t="s">
        <v>71</v>
      </c>
      <c r="C90" s="172" t="s">
        <v>63</v>
      </c>
      <c r="D90" s="87" t="s">
        <v>70</v>
      </c>
      <c r="E90" s="419" t="s">
        <v>41</v>
      </c>
      <c r="F90" s="88" t="s">
        <v>64</v>
      </c>
      <c r="G90" s="89" t="s">
        <v>231</v>
      </c>
      <c r="H90" s="279"/>
      <c r="I90" s="279" t="s">
        <v>71</v>
      </c>
      <c r="J90" s="123" t="s">
        <v>63</v>
      </c>
      <c r="K90" s="228">
        <f>K91</f>
        <v>40</v>
      </c>
      <c r="L90" s="349">
        <f>L91</f>
        <v>17.1</v>
      </c>
      <c r="M90" s="352">
        <f>M91</f>
        <v>42.75000000000001</v>
      </c>
    </row>
    <row r="91" spans="1:13" ht="24">
      <c r="A91" s="92" t="s">
        <v>99</v>
      </c>
      <c r="B91" s="98" t="s">
        <v>71</v>
      </c>
      <c r="C91" s="172" t="s">
        <v>63</v>
      </c>
      <c r="D91" s="87" t="s">
        <v>70</v>
      </c>
      <c r="E91" s="419" t="s">
        <v>41</v>
      </c>
      <c r="F91" s="88" t="s">
        <v>64</v>
      </c>
      <c r="G91" s="89" t="s">
        <v>231</v>
      </c>
      <c r="H91" s="279" t="s">
        <v>98</v>
      </c>
      <c r="I91" s="279" t="s">
        <v>71</v>
      </c>
      <c r="J91" s="123" t="s">
        <v>63</v>
      </c>
      <c r="K91" s="228">
        <v>40</v>
      </c>
      <c r="L91" s="348">
        <v>17.1</v>
      </c>
      <c r="M91" s="351">
        <f>L91/K91*100</f>
        <v>42.75000000000001</v>
      </c>
    </row>
    <row r="92" spans="1:13" ht="22.5">
      <c r="A92" s="92" t="s">
        <v>187</v>
      </c>
      <c r="B92" s="98" t="s">
        <v>71</v>
      </c>
      <c r="C92" s="172" t="s">
        <v>63</v>
      </c>
      <c r="D92" s="87" t="s">
        <v>70</v>
      </c>
      <c r="E92" s="419" t="s">
        <v>41</v>
      </c>
      <c r="F92" s="88" t="s">
        <v>67</v>
      </c>
      <c r="G92" s="89" t="s">
        <v>237</v>
      </c>
      <c r="H92" s="279"/>
      <c r="I92" s="279" t="s">
        <v>71</v>
      </c>
      <c r="J92" s="123" t="s">
        <v>63</v>
      </c>
      <c r="K92" s="228">
        <v>100</v>
      </c>
      <c r="L92" s="348">
        <v>0</v>
      </c>
      <c r="M92" s="351">
        <v>0</v>
      </c>
    </row>
    <row r="93" spans="1:13" ht="24">
      <c r="A93" s="92" t="s">
        <v>99</v>
      </c>
      <c r="B93" s="98" t="s">
        <v>71</v>
      </c>
      <c r="C93" s="172" t="s">
        <v>63</v>
      </c>
      <c r="D93" s="87" t="s">
        <v>70</v>
      </c>
      <c r="E93" s="419" t="s">
        <v>41</v>
      </c>
      <c r="F93" s="88" t="s">
        <v>67</v>
      </c>
      <c r="G93" s="89" t="s">
        <v>237</v>
      </c>
      <c r="H93" s="279" t="s">
        <v>98</v>
      </c>
      <c r="I93" s="279" t="s">
        <v>71</v>
      </c>
      <c r="J93" s="123" t="s">
        <v>63</v>
      </c>
      <c r="K93" s="228">
        <v>100</v>
      </c>
      <c r="L93" s="348">
        <v>0</v>
      </c>
      <c r="M93" s="351">
        <v>0</v>
      </c>
    </row>
    <row r="94" spans="1:13" ht="22.5">
      <c r="A94" s="436" t="s">
        <v>326</v>
      </c>
      <c r="B94" s="98"/>
      <c r="C94" s="172"/>
      <c r="D94" s="87" t="s">
        <v>70</v>
      </c>
      <c r="E94" s="419" t="s">
        <v>41</v>
      </c>
      <c r="F94" s="88" t="s">
        <v>68</v>
      </c>
      <c r="G94" s="89" t="s">
        <v>303</v>
      </c>
      <c r="H94" s="279"/>
      <c r="I94" s="279" t="s">
        <v>71</v>
      </c>
      <c r="J94" s="123" t="s">
        <v>63</v>
      </c>
      <c r="K94" s="228">
        <f>K95</f>
        <v>30</v>
      </c>
      <c r="L94" s="348"/>
      <c r="M94" s="351"/>
    </row>
    <row r="95" spans="1:13" ht="24">
      <c r="A95" s="92" t="s">
        <v>99</v>
      </c>
      <c r="B95" s="98"/>
      <c r="C95" s="172"/>
      <c r="D95" s="87" t="s">
        <v>70</v>
      </c>
      <c r="E95" s="419" t="s">
        <v>41</v>
      </c>
      <c r="F95" s="88" t="s">
        <v>68</v>
      </c>
      <c r="G95" s="89" t="s">
        <v>303</v>
      </c>
      <c r="H95" s="279" t="s">
        <v>98</v>
      </c>
      <c r="I95" s="279" t="s">
        <v>71</v>
      </c>
      <c r="J95" s="123" t="s">
        <v>63</v>
      </c>
      <c r="K95" s="228">
        <v>30</v>
      </c>
      <c r="L95" s="348"/>
      <c r="M95" s="351"/>
    </row>
    <row r="96" spans="1:13" ht="48">
      <c r="A96" s="243" t="s">
        <v>236</v>
      </c>
      <c r="B96" s="94" t="s">
        <v>71</v>
      </c>
      <c r="C96" s="244" t="s">
        <v>63</v>
      </c>
      <c r="D96" s="79" t="s">
        <v>70</v>
      </c>
      <c r="E96" s="418" t="s">
        <v>279</v>
      </c>
      <c r="F96" s="80" t="s">
        <v>88</v>
      </c>
      <c r="G96" s="81"/>
      <c r="H96" s="278"/>
      <c r="I96" s="279"/>
      <c r="J96" s="123"/>
      <c r="K96" s="213">
        <f aca="true" t="shared" si="3" ref="K96:M97">K97</f>
        <v>158.2</v>
      </c>
      <c r="L96" s="348">
        <f t="shared" si="3"/>
        <v>91.6</v>
      </c>
      <c r="M96" s="351">
        <f t="shared" si="3"/>
        <v>57.901390644753484</v>
      </c>
    </row>
    <row r="97" spans="1:13" ht="36">
      <c r="A97" s="92" t="s">
        <v>3</v>
      </c>
      <c r="B97" s="98" t="s">
        <v>71</v>
      </c>
      <c r="C97" s="172" t="s">
        <v>63</v>
      </c>
      <c r="D97" s="87" t="s">
        <v>70</v>
      </c>
      <c r="E97" s="419" t="s">
        <v>279</v>
      </c>
      <c r="F97" s="88" t="s">
        <v>68</v>
      </c>
      <c r="G97" s="89" t="s">
        <v>185</v>
      </c>
      <c r="H97" s="279"/>
      <c r="I97" s="279" t="s">
        <v>71</v>
      </c>
      <c r="J97" s="123" t="s">
        <v>63</v>
      </c>
      <c r="K97" s="229">
        <f t="shared" si="3"/>
        <v>158.2</v>
      </c>
      <c r="L97" s="348">
        <f t="shared" si="3"/>
        <v>91.6</v>
      </c>
      <c r="M97" s="351">
        <f t="shared" si="3"/>
        <v>57.901390644753484</v>
      </c>
    </row>
    <row r="98" spans="1:13" ht="12.75">
      <c r="A98" s="147" t="s">
        <v>183</v>
      </c>
      <c r="B98" s="98" t="s">
        <v>71</v>
      </c>
      <c r="C98" s="172" t="s">
        <v>63</v>
      </c>
      <c r="D98" s="87" t="s">
        <v>70</v>
      </c>
      <c r="E98" s="419" t="s">
        <v>279</v>
      </c>
      <c r="F98" s="88" t="s">
        <v>68</v>
      </c>
      <c r="G98" s="89" t="s">
        <v>185</v>
      </c>
      <c r="H98" s="279" t="s">
        <v>184</v>
      </c>
      <c r="I98" s="279" t="s">
        <v>71</v>
      </c>
      <c r="J98" s="123" t="s">
        <v>63</v>
      </c>
      <c r="K98" s="229">
        <v>158.2</v>
      </c>
      <c r="L98" s="348">
        <v>91.6</v>
      </c>
      <c r="M98" s="351">
        <f>L98/K98*100</f>
        <v>57.901390644753484</v>
      </c>
    </row>
    <row r="99" spans="1:13" ht="12.75">
      <c r="A99" s="275" t="s">
        <v>123</v>
      </c>
      <c r="B99" s="269"/>
      <c r="C99" s="258"/>
      <c r="D99" s="270"/>
      <c r="E99" s="420"/>
      <c r="F99" s="271"/>
      <c r="G99" s="272"/>
      <c r="H99" s="272"/>
      <c r="I99" s="272"/>
      <c r="J99" s="272"/>
      <c r="K99" s="273">
        <f>K13+K21+K39+K53+K56+K80+K84</f>
        <v>12002.4</v>
      </c>
      <c r="L99" s="349">
        <f>L84+L80+L56+L39+L21+L13</f>
        <v>2914.2</v>
      </c>
      <c r="M99" s="352">
        <f>L99/K99*100</f>
        <v>24.28014397120576</v>
      </c>
    </row>
    <row r="100" spans="1:12" ht="12.75">
      <c r="A100" s="282"/>
      <c r="B100" s="283"/>
      <c r="C100" s="283"/>
      <c r="D100" s="283"/>
      <c r="E100" s="283"/>
      <c r="F100" s="284"/>
      <c r="G100" s="285"/>
      <c r="H100" s="285"/>
      <c r="I100" s="285"/>
      <c r="J100" s="285"/>
      <c r="K100" s="286"/>
      <c r="L100" s="287"/>
    </row>
    <row r="101" spans="1:12" s="274" customFormat="1" ht="12.75">
      <c r="A101" s="288"/>
      <c r="B101" s="289"/>
      <c r="C101" s="289"/>
      <c r="D101" s="289"/>
      <c r="E101" s="289"/>
      <c r="F101" s="290"/>
      <c r="G101" s="291"/>
      <c r="H101" s="291"/>
      <c r="I101" s="291"/>
      <c r="J101" s="291"/>
      <c r="K101" s="292"/>
      <c r="L101" s="293"/>
    </row>
    <row r="102" spans="1:12" ht="12.75">
      <c r="A102" s="282"/>
      <c r="B102" s="283"/>
      <c r="C102" s="283"/>
      <c r="D102" s="283"/>
      <c r="E102" s="283"/>
      <c r="F102" s="284"/>
      <c r="G102" s="285"/>
      <c r="H102" s="285"/>
      <c r="I102" s="285"/>
      <c r="J102" s="285"/>
      <c r="K102" s="286"/>
      <c r="L102" s="287"/>
    </row>
    <row r="103" spans="1:12" ht="12.75">
      <c r="A103" s="282"/>
      <c r="B103" s="283"/>
      <c r="C103" s="283"/>
      <c r="D103" s="283"/>
      <c r="E103" s="283"/>
      <c r="F103" s="284"/>
      <c r="G103" s="285"/>
      <c r="H103" s="285"/>
      <c r="I103" s="285"/>
      <c r="J103" s="285"/>
      <c r="K103" s="286"/>
      <c r="L103" s="287"/>
    </row>
    <row r="104" spans="1:12" s="274" customFormat="1" ht="12.75">
      <c r="A104" s="294"/>
      <c r="B104" s="289"/>
      <c r="C104" s="289"/>
      <c r="D104" s="289"/>
      <c r="E104" s="289"/>
      <c r="F104" s="290"/>
      <c r="G104" s="291"/>
      <c r="H104" s="291"/>
      <c r="I104" s="291"/>
      <c r="J104" s="291"/>
      <c r="K104" s="292"/>
      <c r="L104" s="293"/>
    </row>
    <row r="105" spans="1:12" s="274" customFormat="1" ht="12.75">
      <c r="A105" s="294"/>
      <c r="B105" s="289"/>
      <c r="C105" s="289"/>
      <c r="D105" s="289"/>
      <c r="E105" s="289"/>
      <c r="F105" s="290"/>
      <c r="G105" s="291"/>
      <c r="H105" s="291"/>
      <c r="I105" s="291"/>
      <c r="J105" s="291"/>
      <c r="K105" s="292"/>
      <c r="L105" s="293"/>
    </row>
    <row r="106" spans="1:12" ht="12.75">
      <c r="A106" s="295"/>
      <c r="B106" s="283"/>
      <c r="C106" s="283"/>
      <c r="D106" s="283"/>
      <c r="E106" s="283"/>
      <c r="F106" s="284"/>
      <c r="G106" s="285"/>
      <c r="H106" s="285"/>
      <c r="I106" s="285"/>
      <c r="J106" s="285"/>
      <c r="K106" s="286"/>
      <c r="L106" s="287"/>
    </row>
    <row r="107" spans="1:12" ht="12.75">
      <c r="A107" s="296"/>
      <c r="B107" s="283"/>
      <c r="C107" s="283"/>
      <c r="D107" s="283"/>
      <c r="E107" s="283"/>
      <c r="F107" s="284"/>
      <c r="G107" s="285"/>
      <c r="H107" s="285"/>
      <c r="I107" s="285"/>
      <c r="J107" s="285"/>
      <c r="K107" s="286"/>
      <c r="L107" s="287"/>
    </row>
    <row r="108" spans="1:12" ht="12.75">
      <c r="A108" s="295"/>
      <c r="B108" s="283"/>
      <c r="C108" s="283"/>
      <c r="D108" s="283"/>
      <c r="E108" s="283"/>
      <c r="F108" s="284"/>
      <c r="G108" s="285"/>
      <c r="H108" s="285"/>
      <c r="I108" s="285"/>
      <c r="J108" s="285"/>
      <c r="K108" s="286"/>
      <c r="L108" s="287"/>
    </row>
    <row r="109" spans="1:12" ht="12.75">
      <c r="A109" s="296"/>
      <c r="B109" s="283"/>
      <c r="C109" s="283"/>
      <c r="D109" s="283"/>
      <c r="E109" s="283"/>
      <c r="F109" s="284"/>
      <c r="G109" s="285"/>
      <c r="H109" s="285"/>
      <c r="I109" s="285"/>
      <c r="J109" s="285"/>
      <c r="K109" s="286"/>
      <c r="L109" s="287"/>
    </row>
    <row r="110" spans="1:12" ht="12.75">
      <c r="A110" s="297"/>
      <c r="B110" s="289"/>
      <c r="C110" s="289"/>
      <c r="D110" s="289"/>
      <c r="E110" s="289"/>
      <c r="F110" s="290"/>
      <c r="G110" s="291"/>
      <c r="H110" s="291"/>
      <c r="I110" s="291"/>
      <c r="J110" s="291"/>
      <c r="K110" s="292"/>
      <c r="L110" s="287"/>
    </row>
    <row r="111" spans="1:12" ht="12.75">
      <c r="A111" s="296"/>
      <c r="B111" s="283"/>
      <c r="C111" s="283"/>
      <c r="D111" s="283"/>
      <c r="E111" s="283"/>
      <c r="F111" s="284"/>
      <c r="G111" s="285"/>
      <c r="H111" s="285"/>
      <c r="I111" s="285"/>
      <c r="J111" s="285"/>
      <c r="K111" s="286"/>
      <c r="L111" s="287"/>
    </row>
    <row r="112" spans="1:12" ht="12.75">
      <c r="A112" s="296"/>
      <c r="B112" s="283"/>
      <c r="C112" s="283"/>
      <c r="D112" s="283"/>
      <c r="E112" s="283"/>
      <c r="F112" s="284"/>
      <c r="G112" s="285"/>
      <c r="H112" s="285"/>
      <c r="I112" s="285"/>
      <c r="J112" s="285"/>
      <c r="K112" s="286"/>
      <c r="L112" s="287"/>
    </row>
    <row r="113" spans="1:12" ht="12.75">
      <c r="A113" s="297"/>
      <c r="B113" s="289"/>
      <c r="C113" s="289"/>
      <c r="D113" s="289"/>
      <c r="E113" s="289"/>
      <c r="F113" s="290"/>
      <c r="G113" s="291"/>
      <c r="H113" s="291"/>
      <c r="I113" s="291"/>
      <c r="J113" s="291"/>
      <c r="K113" s="292"/>
      <c r="L113" s="287"/>
    </row>
    <row r="114" spans="1:12" ht="12.75">
      <c r="A114" s="295"/>
      <c r="B114" s="283"/>
      <c r="C114" s="283"/>
      <c r="D114" s="283"/>
      <c r="E114" s="283"/>
      <c r="F114" s="284"/>
      <c r="G114" s="285"/>
      <c r="H114" s="285"/>
      <c r="I114" s="285"/>
      <c r="J114" s="285"/>
      <c r="K114" s="286"/>
      <c r="L114" s="287"/>
    </row>
    <row r="115" spans="1:12" ht="12.75">
      <c r="A115" s="296"/>
      <c r="B115" s="283"/>
      <c r="C115" s="283"/>
      <c r="D115" s="283"/>
      <c r="E115" s="283"/>
      <c r="F115" s="284"/>
      <c r="G115" s="285"/>
      <c r="H115" s="285"/>
      <c r="I115" s="285"/>
      <c r="J115" s="285"/>
      <c r="K115" s="286"/>
      <c r="L115" s="287"/>
    </row>
    <row r="116" spans="1:12" ht="12.75">
      <c r="A116" s="295"/>
      <c r="B116" s="283"/>
      <c r="C116" s="283"/>
      <c r="D116" s="283"/>
      <c r="E116" s="283"/>
      <c r="F116" s="284"/>
      <c r="G116" s="285"/>
      <c r="H116" s="285"/>
      <c r="I116" s="285"/>
      <c r="J116" s="285"/>
      <c r="K116" s="286"/>
      <c r="L116" s="287"/>
    </row>
    <row r="117" spans="1:12" ht="12.75">
      <c r="A117" s="296"/>
      <c r="B117" s="283"/>
      <c r="C117" s="283"/>
      <c r="D117" s="283"/>
      <c r="E117" s="283"/>
      <c r="F117" s="284"/>
      <c r="G117" s="285"/>
      <c r="H117" s="285"/>
      <c r="I117" s="285"/>
      <c r="J117" s="285"/>
      <c r="K117" s="286"/>
      <c r="L117" s="287"/>
    </row>
    <row r="118" spans="1:12" ht="12.75">
      <c r="A118" s="295"/>
      <c r="B118" s="283"/>
      <c r="C118" s="283"/>
      <c r="D118" s="283"/>
      <c r="E118" s="283"/>
      <c r="F118" s="284"/>
      <c r="G118" s="285"/>
      <c r="H118" s="285"/>
      <c r="I118" s="285"/>
      <c r="J118" s="285"/>
      <c r="K118" s="286"/>
      <c r="L118" s="287"/>
    </row>
    <row r="119" spans="1:12" ht="12.75">
      <c r="A119" s="296"/>
      <c r="B119" s="283"/>
      <c r="C119" s="283"/>
      <c r="D119" s="283"/>
      <c r="E119" s="283"/>
      <c r="F119" s="284"/>
      <c r="G119" s="285"/>
      <c r="H119" s="285"/>
      <c r="I119" s="285"/>
      <c r="J119" s="285"/>
      <c r="K119" s="286"/>
      <c r="L119" s="287"/>
    </row>
    <row r="120" spans="1:12" ht="12.75">
      <c r="A120" s="295"/>
      <c r="B120" s="283"/>
      <c r="C120" s="283"/>
      <c r="D120" s="283"/>
      <c r="E120" s="283"/>
      <c r="F120" s="284"/>
      <c r="G120" s="285"/>
      <c r="H120" s="285"/>
      <c r="I120" s="285"/>
      <c r="J120" s="285"/>
      <c r="K120" s="286"/>
      <c r="L120" s="287"/>
    </row>
    <row r="121" spans="1:12" ht="12.75">
      <c r="A121" s="296"/>
      <c r="B121" s="283"/>
      <c r="C121" s="283"/>
      <c r="D121" s="283"/>
      <c r="E121" s="283"/>
      <c r="F121" s="284"/>
      <c r="G121" s="285"/>
      <c r="H121" s="285"/>
      <c r="I121" s="285"/>
      <c r="J121" s="285"/>
      <c r="K121" s="286"/>
      <c r="L121" s="287"/>
    </row>
    <row r="122" spans="1:12" ht="12.75">
      <c r="A122" s="295"/>
      <c r="B122" s="283"/>
      <c r="C122" s="283"/>
      <c r="D122" s="283"/>
      <c r="E122" s="283"/>
      <c r="F122" s="284"/>
      <c r="G122" s="285"/>
      <c r="H122" s="285"/>
      <c r="I122" s="285"/>
      <c r="J122" s="285"/>
      <c r="K122" s="286"/>
      <c r="L122" s="287"/>
    </row>
    <row r="123" spans="1:12" ht="12.75">
      <c r="A123" s="296"/>
      <c r="B123" s="283"/>
      <c r="C123" s="283"/>
      <c r="D123" s="283"/>
      <c r="E123" s="283"/>
      <c r="F123" s="284"/>
      <c r="G123" s="285"/>
      <c r="H123" s="285"/>
      <c r="I123" s="285"/>
      <c r="J123" s="285"/>
      <c r="K123" s="286"/>
      <c r="L123" s="287"/>
    </row>
    <row r="124" spans="1:12" ht="12.75">
      <c r="A124" s="294"/>
      <c r="B124" s="289"/>
      <c r="C124" s="289"/>
      <c r="D124" s="289"/>
      <c r="E124" s="289"/>
      <c r="F124" s="290"/>
      <c r="G124" s="291"/>
      <c r="H124" s="291"/>
      <c r="I124" s="291"/>
      <c r="J124" s="291"/>
      <c r="K124" s="292"/>
      <c r="L124" s="287"/>
    </row>
    <row r="125" spans="1:12" ht="12.75">
      <c r="A125" s="295"/>
      <c r="B125" s="283"/>
      <c r="C125" s="283"/>
      <c r="D125" s="283"/>
      <c r="E125" s="283"/>
      <c r="F125" s="284"/>
      <c r="G125" s="285"/>
      <c r="H125" s="285"/>
      <c r="I125" s="285"/>
      <c r="J125" s="285"/>
      <c r="K125" s="286"/>
      <c r="L125" s="287"/>
    </row>
    <row r="126" spans="1:12" ht="12.75">
      <c r="A126" s="296"/>
      <c r="B126" s="283"/>
      <c r="C126" s="283"/>
      <c r="D126" s="283"/>
      <c r="E126" s="283"/>
      <c r="F126" s="284"/>
      <c r="G126" s="285"/>
      <c r="H126" s="285"/>
      <c r="I126" s="285"/>
      <c r="J126" s="285"/>
      <c r="K126" s="286"/>
      <c r="L126" s="287"/>
    </row>
    <row r="127" spans="1:12" ht="12.75">
      <c r="A127" s="297"/>
      <c r="B127" s="289"/>
      <c r="C127" s="289"/>
      <c r="D127" s="289"/>
      <c r="E127" s="289"/>
      <c r="F127" s="290"/>
      <c r="G127" s="291"/>
      <c r="H127" s="291"/>
      <c r="I127" s="291"/>
      <c r="J127" s="291"/>
      <c r="K127" s="292"/>
      <c r="L127" s="287"/>
    </row>
    <row r="128" spans="1:12" ht="12.75">
      <c r="A128" s="296"/>
      <c r="B128" s="283"/>
      <c r="C128" s="283"/>
      <c r="D128" s="283"/>
      <c r="E128" s="283"/>
      <c r="F128" s="284"/>
      <c r="G128" s="285"/>
      <c r="H128" s="285"/>
      <c r="I128" s="285"/>
      <c r="J128" s="285"/>
      <c r="K128" s="286"/>
      <c r="L128" s="287"/>
    </row>
    <row r="129" spans="1:12" ht="12.75">
      <c r="A129" s="296"/>
      <c r="B129" s="283"/>
      <c r="C129" s="283"/>
      <c r="D129" s="283"/>
      <c r="E129" s="283"/>
      <c r="F129" s="284"/>
      <c r="G129" s="285"/>
      <c r="H129" s="285"/>
      <c r="I129" s="285"/>
      <c r="J129" s="285"/>
      <c r="K129" s="286"/>
      <c r="L129" s="287"/>
    </row>
    <row r="130" spans="1:12" ht="12.75">
      <c r="A130" s="296"/>
      <c r="B130" s="283"/>
      <c r="C130" s="283"/>
      <c r="D130" s="283"/>
      <c r="E130" s="283"/>
      <c r="F130" s="284"/>
      <c r="G130" s="285"/>
      <c r="H130" s="285"/>
      <c r="I130" s="285"/>
      <c r="J130" s="285"/>
      <c r="K130" s="286"/>
      <c r="L130" s="287"/>
    </row>
    <row r="131" spans="1:12" ht="12.75">
      <c r="A131" s="296"/>
      <c r="B131" s="283"/>
      <c r="C131" s="283"/>
      <c r="D131" s="283"/>
      <c r="E131" s="283"/>
      <c r="F131" s="284"/>
      <c r="G131" s="285"/>
      <c r="H131" s="285"/>
      <c r="I131" s="285"/>
      <c r="J131" s="285"/>
      <c r="K131" s="286"/>
      <c r="L131" s="287"/>
    </row>
    <row r="132" spans="1:12" ht="12.75">
      <c r="A132" s="295"/>
      <c r="B132" s="283"/>
      <c r="C132" s="283"/>
      <c r="D132" s="283"/>
      <c r="E132" s="283"/>
      <c r="F132" s="284"/>
      <c r="G132" s="285"/>
      <c r="H132" s="285"/>
      <c r="I132" s="285"/>
      <c r="J132" s="285"/>
      <c r="K132" s="286"/>
      <c r="L132" s="287"/>
    </row>
    <row r="133" spans="1:12" ht="12.75">
      <c r="A133" s="296"/>
      <c r="B133" s="283"/>
      <c r="C133" s="283"/>
      <c r="D133" s="283"/>
      <c r="E133" s="283"/>
      <c r="F133" s="284"/>
      <c r="G133" s="285"/>
      <c r="H133" s="285"/>
      <c r="I133" s="285"/>
      <c r="J133" s="285"/>
      <c r="K133" s="286"/>
      <c r="L133" s="287"/>
    </row>
    <row r="134" spans="1:12" ht="12.75">
      <c r="A134" s="297"/>
      <c r="B134" s="289"/>
      <c r="C134" s="289"/>
      <c r="D134" s="289"/>
      <c r="E134" s="289"/>
      <c r="F134" s="290"/>
      <c r="G134" s="291"/>
      <c r="H134" s="291"/>
      <c r="I134" s="291"/>
      <c r="J134" s="291"/>
      <c r="K134" s="292"/>
      <c r="L134" s="287"/>
    </row>
    <row r="135" spans="1:12" ht="12.75">
      <c r="A135" s="296"/>
      <c r="B135" s="283"/>
      <c r="C135" s="283"/>
      <c r="D135" s="283"/>
      <c r="E135" s="283"/>
      <c r="F135" s="284"/>
      <c r="G135" s="285"/>
      <c r="H135" s="285"/>
      <c r="I135" s="285"/>
      <c r="J135" s="285"/>
      <c r="K135" s="286"/>
      <c r="L135" s="287"/>
    </row>
    <row r="136" spans="1:12" ht="12.75">
      <c r="A136" s="296"/>
      <c r="B136" s="283"/>
      <c r="C136" s="283"/>
      <c r="D136" s="283"/>
      <c r="E136" s="283"/>
      <c r="F136" s="284"/>
      <c r="G136" s="285"/>
      <c r="H136" s="285"/>
      <c r="I136" s="285"/>
      <c r="J136" s="285"/>
      <c r="K136" s="286"/>
      <c r="L136" s="287"/>
    </row>
    <row r="137" spans="1:12" ht="12.75">
      <c r="A137" s="294"/>
      <c r="B137" s="289"/>
      <c r="C137" s="289"/>
      <c r="D137" s="289"/>
      <c r="E137" s="289"/>
      <c r="F137" s="290"/>
      <c r="G137" s="291"/>
      <c r="H137" s="291"/>
      <c r="I137" s="291"/>
      <c r="J137" s="291"/>
      <c r="K137" s="292"/>
      <c r="L137" s="287"/>
    </row>
    <row r="138" spans="1:12" ht="12.75">
      <c r="A138" s="295"/>
      <c r="B138" s="283"/>
      <c r="C138" s="283"/>
      <c r="D138" s="283"/>
      <c r="E138" s="283"/>
      <c r="F138" s="284"/>
      <c r="G138" s="285"/>
      <c r="H138" s="285"/>
      <c r="I138" s="285"/>
      <c r="J138" s="285"/>
      <c r="K138" s="286"/>
      <c r="L138" s="287"/>
    </row>
    <row r="139" spans="1:12" ht="12.75">
      <c r="A139" s="298"/>
      <c r="B139" s="283"/>
      <c r="C139" s="283"/>
      <c r="D139" s="283"/>
      <c r="E139" s="283"/>
      <c r="F139" s="284"/>
      <c r="G139" s="285"/>
      <c r="H139" s="285"/>
      <c r="I139" s="285"/>
      <c r="J139" s="285"/>
      <c r="K139" s="286"/>
      <c r="L139" s="287"/>
    </row>
    <row r="140" spans="1:12" ht="12.75">
      <c r="A140" s="296"/>
      <c r="B140" s="283"/>
      <c r="C140" s="283"/>
      <c r="D140" s="283"/>
      <c r="E140" s="283"/>
      <c r="F140" s="284"/>
      <c r="G140" s="285"/>
      <c r="H140" s="285"/>
      <c r="I140" s="285"/>
      <c r="J140" s="285"/>
      <c r="K140" s="286"/>
      <c r="L140" s="287"/>
    </row>
    <row r="141" spans="1:12" ht="12.75">
      <c r="A141" s="296"/>
      <c r="B141" s="283"/>
      <c r="C141" s="283"/>
      <c r="D141" s="283"/>
      <c r="E141" s="283"/>
      <c r="F141" s="284"/>
      <c r="G141" s="285"/>
      <c r="H141" s="285"/>
      <c r="I141" s="285"/>
      <c r="J141" s="285"/>
      <c r="K141" s="286"/>
      <c r="L141" s="287"/>
    </row>
    <row r="142" spans="1:12" ht="12.75">
      <c r="A142" s="299"/>
      <c r="B142" s="289"/>
      <c r="C142" s="289"/>
      <c r="D142" s="289"/>
      <c r="E142" s="289"/>
      <c r="F142" s="290"/>
      <c r="G142" s="291"/>
      <c r="H142" s="291"/>
      <c r="I142" s="291"/>
      <c r="J142" s="291"/>
      <c r="K142" s="292"/>
      <c r="L142" s="287"/>
    </row>
    <row r="143" spans="1:12" ht="12.75">
      <c r="A143" s="295"/>
      <c r="B143" s="283"/>
      <c r="C143" s="283"/>
      <c r="D143" s="283"/>
      <c r="E143" s="283"/>
      <c r="F143" s="284"/>
      <c r="G143" s="285"/>
      <c r="H143" s="285"/>
      <c r="I143" s="285"/>
      <c r="J143" s="285"/>
      <c r="K143" s="286"/>
      <c r="L143" s="287"/>
    </row>
    <row r="144" spans="1:12" ht="12.75">
      <c r="A144" s="296"/>
      <c r="B144" s="283"/>
      <c r="C144" s="283"/>
      <c r="D144" s="283"/>
      <c r="E144" s="283"/>
      <c r="F144" s="284"/>
      <c r="G144" s="285"/>
      <c r="H144" s="285"/>
      <c r="I144" s="285"/>
      <c r="J144" s="285"/>
      <c r="K144" s="286"/>
      <c r="L144" s="287"/>
    </row>
    <row r="145" spans="1:12" s="274" customFormat="1" ht="12.75">
      <c r="A145" s="300"/>
      <c r="B145" s="301"/>
      <c r="C145" s="301"/>
      <c r="D145" s="301"/>
      <c r="E145" s="301"/>
      <c r="F145" s="301"/>
      <c r="G145" s="301"/>
      <c r="H145" s="301"/>
      <c r="I145" s="301"/>
      <c r="J145" s="301"/>
      <c r="K145" s="302"/>
      <c r="L145" s="293"/>
    </row>
    <row r="146" spans="1:12" ht="12.75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</row>
    <row r="147" spans="1:12" ht="12.75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</row>
  </sheetData>
  <sheetProtection/>
  <mergeCells count="6">
    <mergeCell ref="D12:G12"/>
    <mergeCell ref="O1:Q1"/>
    <mergeCell ref="D1:K1"/>
    <mergeCell ref="D2:K2"/>
    <mergeCell ref="D3:K3"/>
    <mergeCell ref="A9:M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workbookViewId="0" topLeftCell="A1">
      <selection activeCell="C3" sqref="C3:E3"/>
    </sheetView>
  </sheetViews>
  <sheetFormatPr defaultColWidth="9.140625" defaultRowHeight="12.75"/>
  <cols>
    <col min="1" max="1" width="3.8515625" style="321" customWidth="1"/>
    <col min="2" max="2" width="62.00390625" style="321" customWidth="1"/>
    <col min="3" max="3" width="13.8515625" style="321" customWidth="1"/>
    <col min="4" max="4" width="11.00390625" style="321" customWidth="1"/>
    <col min="5" max="5" width="11.421875" style="321" customWidth="1"/>
    <col min="6" max="16384" width="9.140625" style="321" customWidth="1"/>
  </cols>
  <sheetData>
    <row r="1" spans="1:5" ht="12.75">
      <c r="A1" s="320"/>
      <c r="B1" s="320"/>
      <c r="C1" s="320"/>
      <c r="D1" s="474" t="s">
        <v>259</v>
      </c>
      <c r="E1" s="474"/>
    </row>
    <row r="2" spans="1:5" ht="60.75" customHeight="1">
      <c r="A2" s="320"/>
      <c r="B2" s="320"/>
      <c r="C2" s="475" t="s">
        <v>327</v>
      </c>
      <c r="D2" s="476"/>
      <c r="E2" s="476"/>
    </row>
    <row r="3" spans="1:5" ht="12.75">
      <c r="A3" s="320"/>
      <c r="B3" s="320"/>
      <c r="C3" s="477" t="s">
        <v>337</v>
      </c>
      <c r="D3" s="476"/>
      <c r="E3" s="476"/>
    </row>
    <row r="4" spans="1:3" ht="12.75">
      <c r="A4" s="322"/>
      <c r="B4" s="307"/>
      <c r="C4" s="308"/>
    </row>
    <row r="5" spans="1:5" s="310" customFormat="1" ht="78.75">
      <c r="A5" s="309" t="s">
        <v>328</v>
      </c>
      <c r="B5" s="309"/>
      <c r="C5" s="309"/>
      <c r="D5" s="309"/>
      <c r="E5" s="309"/>
    </row>
    <row r="6" spans="1:5" s="310" customFormat="1" ht="15.75">
      <c r="A6" s="309"/>
      <c r="B6" s="309"/>
      <c r="C6" s="309"/>
      <c r="D6" s="309"/>
      <c r="E6" s="309"/>
    </row>
    <row r="7" spans="1:5" ht="12.75">
      <c r="A7" s="311"/>
      <c r="B7" s="311"/>
      <c r="C7" s="312"/>
      <c r="D7" s="479" t="s">
        <v>4</v>
      </c>
      <c r="E7" s="479"/>
    </row>
    <row r="8" spans="1:5" s="323" customFormat="1" ht="56.25" customHeight="1">
      <c r="A8" s="313" t="s">
        <v>5</v>
      </c>
      <c r="B8" s="314" t="s">
        <v>6</v>
      </c>
      <c r="C8" s="315" t="s">
        <v>270</v>
      </c>
      <c r="D8" s="347" t="s">
        <v>322</v>
      </c>
      <c r="E8" s="347" t="s">
        <v>257</v>
      </c>
    </row>
    <row r="9" spans="1:5" s="323" customFormat="1" ht="15">
      <c r="A9" s="316">
        <v>1</v>
      </c>
      <c r="B9" s="317" t="s">
        <v>8</v>
      </c>
      <c r="C9" s="324">
        <v>22.5</v>
      </c>
      <c r="D9" s="324">
        <v>11.2</v>
      </c>
      <c r="E9" s="324">
        <f>D9/C9*100</f>
        <v>49.77777777777778</v>
      </c>
    </row>
    <row r="10" spans="1:5" s="323" customFormat="1" ht="45">
      <c r="A10" s="316">
        <v>2</v>
      </c>
      <c r="B10" s="337" t="s">
        <v>9</v>
      </c>
      <c r="C10" s="324">
        <v>20.4</v>
      </c>
      <c r="D10" s="324">
        <v>10.2</v>
      </c>
      <c r="E10" s="324">
        <f>D10/C10*100</f>
        <v>50</v>
      </c>
    </row>
    <row r="11" spans="1:5" s="323" customFormat="1" ht="14.25">
      <c r="A11" s="318"/>
      <c r="B11" s="319" t="s">
        <v>7</v>
      </c>
      <c r="C11" s="325">
        <f>SUM(C9:C10)</f>
        <v>42.9</v>
      </c>
      <c r="D11" s="325">
        <f>SUM(D9:D10)</f>
        <v>21.4</v>
      </c>
      <c r="E11" s="325">
        <f>D11/C11*100</f>
        <v>49.883449883449885</v>
      </c>
    </row>
    <row r="12" s="323" customFormat="1" ht="14.25"/>
    <row r="13" s="323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16"/>
  <sheetViews>
    <sheetView workbookViewId="0" topLeftCell="A1">
      <selection activeCell="E3" sqref="E3:I3"/>
    </sheetView>
  </sheetViews>
  <sheetFormatPr defaultColWidth="9.140625" defaultRowHeight="12.75"/>
  <cols>
    <col min="5" max="5" width="9.7109375" style="0" customWidth="1"/>
    <col min="6" max="6" width="11.00390625" style="0" customWidth="1"/>
    <col min="8" max="8" width="10.28125" style="0" customWidth="1"/>
    <col min="9" max="9" width="11.00390625" style="0" customWidth="1"/>
  </cols>
  <sheetData>
    <row r="1" spans="8:9" ht="18" customHeight="1">
      <c r="H1" s="480" t="s">
        <v>117</v>
      </c>
      <c r="I1" s="480"/>
    </row>
    <row r="2" spans="5:9" ht="54" customHeight="1">
      <c r="E2" s="326"/>
      <c r="F2" s="475" t="s">
        <v>329</v>
      </c>
      <c r="G2" s="476"/>
      <c r="H2" s="476"/>
      <c r="I2" s="444"/>
    </row>
    <row r="3" spans="5:9" ht="18" customHeight="1">
      <c r="E3" s="480" t="s">
        <v>338</v>
      </c>
      <c r="F3" s="480"/>
      <c r="G3" s="480"/>
      <c r="H3" s="480"/>
      <c r="I3" s="480"/>
    </row>
    <row r="5" spans="5:9" ht="12.75">
      <c r="E5" s="457"/>
      <c r="F5" s="457"/>
      <c r="G5" s="457"/>
      <c r="H5" s="457"/>
      <c r="I5" s="457"/>
    </row>
    <row r="6" spans="5:9" ht="12.75">
      <c r="E6" s="457"/>
      <c r="F6" s="457"/>
      <c r="G6" s="457"/>
      <c r="H6" s="457"/>
      <c r="I6" s="457"/>
    </row>
    <row r="7" spans="5:7" ht="15">
      <c r="E7" s="493" t="s">
        <v>12</v>
      </c>
      <c r="F7" s="493"/>
      <c r="G7" s="493"/>
    </row>
    <row r="8" spans="2:9" ht="44.25" customHeight="1">
      <c r="B8" s="494" t="s">
        <v>330</v>
      </c>
      <c r="C8" s="494"/>
      <c r="D8" s="494"/>
      <c r="E8" s="494"/>
      <c r="F8" s="494"/>
      <c r="G8" s="494"/>
      <c r="H8" s="494"/>
      <c r="I8" s="494"/>
    </row>
    <row r="9" spans="1:9" ht="12.75">
      <c r="A9" s="457"/>
      <c r="B9" s="457"/>
      <c r="C9" s="457"/>
      <c r="D9" s="457"/>
      <c r="E9" s="457"/>
      <c r="F9" s="457"/>
      <c r="G9" s="457"/>
      <c r="H9" s="457"/>
      <c r="I9" s="457"/>
    </row>
    <row r="11" ht="40.5" customHeight="1" hidden="1"/>
    <row r="12" spans="1:9" ht="33.75" customHeight="1">
      <c r="A12" s="487" t="s">
        <v>256</v>
      </c>
      <c r="B12" s="488"/>
      <c r="C12" s="489"/>
      <c r="D12" s="481" t="s">
        <v>13</v>
      </c>
      <c r="E12" s="482"/>
      <c r="F12" s="483"/>
      <c r="G12" s="481" t="s">
        <v>14</v>
      </c>
      <c r="H12" s="482"/>
      <c r="I12" s="483"/>
    </row>
    <row r="13" spans="1:9" ht="24" customHeight="1">
      <c r="A13" s="490"/>
      <c r="B13" s="491"/>
      <c r="C13" s="492"/>
      <c r="D13" s="338" t="s">
        <v>281</v>
      </c>
      <c r="E13" s="340" t="s">
        <v>331</v>
      </c>
      <c r="F13" s="340" t="s">
        <v>257</v>
      </c>
      <c r="G13" s="339" t="s">
        <v>270</v>
      </c>
      <c r="H13" s="339" t="s">
        <v>331</v>
      </c>
      <c r="I13" s="339" t="s">
        <v>257</v>
      </c>
    </row>
    <row r="14" spans="1:9" ht="40.5" customHeight="1">
      <c r="A14" s="481" t="s">
        <v>15</v>
      </c>
      <c r="B14" s="482"/>
      <c r="C14" s="483"/>
      <c r="D14" s="327">
        <v>0</v>
      </c>
      <c r="E14" s="327">
        <v>0</v>
      </c>
      <c r="F14" s="327">
        <v>0</v>
      </c>
      <c r="G14" s="327">
        <v>466.7</v>
      </c>
      <c r="H14" s="327">
        <v>233.3</v>
      </c>
      <c r="I14" s="341">
        <f>H14/G14*100</f>
        <v>49.989286479537185</v>
      </c>
    </row>
    <row r="15" spans="1:9" ht="25.5" customHeight="1">
      <c r="A15" s="481" t="s">
        <v>258</v>
      </c>
      <c r="B15" s="482"/>
      <c r="C15" s="483"/>
      <c r="D15" s="327">
        <v>466.7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</row>
    <row r="16" spans="1:9" ht="12.75">
      <c r="A16" s="484" t="s">
        <v>132</v>
      </c>
      <c r="B16" s="485"/>
      <c r="C16" s="486"/>
      <c r="D16" s="327">
        <v>466.7</v>
      </c>
      <c r="E16" s="327"/>
      <c r="F16" s="327"/>
      <c r="G16" s="327">
        <v>466.7</v>
      </c>
      <c r="H16" s="327">
        <v>116.7</v>
      </c>
      <c r="I16" s="341">
        <f>H16/G16*100</f>
        <v>25.00535676023141</v>
      </c>
    </row>
  </sheetData>
  <mergeCells count="14">
    <mergeCell ref="A15:C15"/>
    <mergeCell ref="A16:C16"/>
    <mergeCell ref="E6:I6"/>
    <mergeCell ref="A14:C14"/>
    <mergeCell ref="A12:C13"/>
    <mergeCell ref="D12:F12"/>
    <mergeCell ref="G12:I12"/>
    <mergeCell ref="E7:G7"/>
    <mergeCell ref="B8:I8"/>
    <mergeCell ref="A9:I9"/>
    <mergeCell ref="H1:I1"/>
    <mergeCell ref="E3:I3"/>
    <mergeCell ref="F2:I2"/>
    <mergeCell ref="E5:I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E2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23.140625" style="336" customWidth="1"/>
    <col min="2" max="2" width="49.421875" style="336" customWidth="1"/>
    <col min="3" max="3" width="12.00390625" style="336" customWidth="1"/>
    <col min="4" max="4" width="10.140625" style="336" customWidth="1"/>
    <col min="5" max="16384" width="9.140625" style="336" customWidth="1"/>
  </cols>
  <sheetData>
    <row r="1" spans="2:3" ht="12.75">
      <c r="B1" s="495" t="s">
        <v>283</v>
      </c>
      <c r="C1" s="495"/>
    </row>
    <row r="2" spans="2:3" ht="45" customHeight="1">
      <c r="B2" s="496" t="s">
        <v>332</v>
      </c>
      <c r="C2" s="496"/>
    </row>
    <row r="3" spans="2:3" ht="12.75">
      <c r="B3" s="497" t="s">
        <v>339</v>
      </c>
      <c r="C3" s="497"/>
    </row>
    <row r="4" spans="1:3" ht="52.5" customHeight="1">
      <c r="A4" s="498" t="s">
        <v>333</v>
      </c>
      <c r="B4" s="498"/>
      <c r="C4" s="498"/>
    </row>
    <row r="6" ht="12.75">
      <c r="C6" s="336" t="s">
        <v>75</v>
      </c>
    </row>
    <row r="7" spans="1:5" ht="29.25" customHeight="1">
      <c r="A7" s="501" t="s">
        <v>16</v>
      </c>
      <c r="B7" s="502" t="s">
        <v>17</v>
      </c>
      <c r="C7" s="503" t="s">
        <v>282</v>
      </c>
      <c r="D7" s="499" t="s">
        <v>334</v>
      </c>
      <c r="E7" s="499" t="s">
        <v>257</v>
      </c>
    </row>
    <row r="8" spans="1:5" ht="37.5" customHeight="1">
      <c r="A8" s="501"/>
      <c r="B8" s="502"/>
      <c r="C8" s="503"/>
      <c r="D8" s="500"/>
      <c r="E8" s="500"/>
    </row>
    <row r="9" spans="1:5" ht="37.5" customHeight="1">
      <c r="A9" s="328" t="s">
        <v>18</v>
      </c>
      <c r="B9" s="329" t="s">
        <v>19</v>
      </c>
      <c r="C9" s="342"/>
      <c r="D9" s="345"/>
      <c r="E9" s="345"/>
    </row>
    <row r="10" spans="1:5" ht="37.5" customHeight="1">
      <c r="A10" s="328" t="s">
        <v>247</v>
      </c>
      <c r="B10" s="330" t="s">
        <v>15</v>
      </c>
      <c r="C10" s="343">
        <f>C13</f>
        <v>-466.7</v>
      </c>
      <c r="D10" s="345">
        <f>D13</f>
        <v>-233.3</v>
      </c>
      <c r="E10" s="346">
        <f>E13</f>
        <v>49.989286479537185</v>
      </c>
    </row>
    <row r="11" spans="1:5" ht="45" hidden="1">
      <c r="A11" s="331" t="s">
        <v>248</v>
      </c>
      <c r="B11" s="332" t="s">
        <v>249</v>
      </c>
      <c r="C11" s="344">
        <f>C12</f>
        <v>0</v>
      </c>
      <c r="D11" s="345"/>
      <c r="E11" s="346"/>
    </row>
    <row r="12" spans="1:5" ht="45" hidden="1">
      <c r="A12" s="331" t="s">
        <v>250</v>
      </c>
      <c r="B12" s="332" t="s">
        <v>251</v>
      </c>
      <c r="C12" s="344"/>
      <c r="D12" s="345"/>
      <c r="E12" s="346"/>
    </row>
    <row r="13" spans="1:5" ht="45">
      <c r="A13" s="331" t="s">
        <v>252</v>
      </c>
      <c r="B13" s="332" t="s">
        <v>253</v>
      </c>
      <c r="C13" s="344">
        <f>C14</f>
        <v>-466.7</v>
      </c>
      <c r="D13" s="345">
        <f>D14</f>
        <v>-233.3</v>
      </c>
      <c r="E13" s="346">
        <f>E14</f>
        <v>49.989286479537185</v>
      </c>
    </row>
    <row r="14" spans="1:5" ht="45">
      <c r="A14" s="331" t="s">
        <v>254</v>
      </c>
      <c r="B14" s="332" t="s">
        <v>255</v>
      </c>
      <c r="C14" s="344">
        <v>-466.7</v>
      </c>
      <c r="D14" s="345">
        <v>-233.3</v>
      </c>
      <c r="E14" s="346">
        <f>D14/C14*100</f>
        <v>49.989286479537185</v>
      </c>
    </row>
    <row r="15" spans="1:5" ht="28.5">
      <c r="A15" s="333" t="s">
        <v>20</v>
      </c>
      <c r="B15" s="334" t="s">
        <v>21</v>
      </c>
      <c r="C15" s="343">
        <f>C20+C16</f>
        <v>4753.5</v>
      </c>
      <c r="D15" s="345">
        <f>D20+D16</f>
        <v>3808.5999999999995</v>
      </c>
      <c r="E15" s="345"/>
    </row>
    <row r="16" spans="1:5" ht="15">
      <c r="A16" s="331" t="s">
        <v>22</v>
      </c>
      <c r="B16" s="332" t="s">
        <v>23</v>
      </c>
      <c r="C16" s="344">
        <f>C17</f>
        <v>-13978.7</v>
      </c>
      <c r="D16" s="345">
        <f>D17</f>
        <v>-2090.3</v>
      </c>
      <c r="E16" s="346">
        <f>E17</f>
        <v>14.953464914477028</v>
      </c>
    </row>
    <row r="17" spans="1:5" ht="15">
      <c r="A17" s="331" t="s">
        <v>24</v>
      </c>
      <c r="B17" s="332" t="s">
        <v>25</v>
      </c>
      <c r="C17" s="344">
        <f>C18</f>
        <v>-13978.7</v>
      </c>
      <c r="D17" s="345">
        <f>-D18</f>
        <v>-2090.3</v>
      </c>
      <c r="E17" s="346">
        <f>E18</f>
        <v>14.953464914477028</v>
      </c>
    </row>
    <row r="18" spans="1:5" ht="30">
      <c r="A18" s="331" t="s">
        <v>26</v>
      </c>
      <c r="B18" s="332" t="s">
        <v>27</v>
      </c>
      <c r="C18" s="344">
        <f>C19</f>
        <v>-13978.7</v>
      </c>
      <c r="D18" s="345">
        <f>-D19</f>
        <v>2090.3</v>
      </c>
      <c r="E18" s="346">
        <f>E19</f>
        <v>14.953464914477028</v>
      </c>
    </row>
    <row r="19" spans="1:5" ht="30">
      <c r="A19" s="331" t="s">
        <v>28</v>
      </c>
      <c r="B19" s="332" t="s">
        <v>29</v>
      </c>
      <c r="C19" s="344">
        <v>-13978.7</v>
      </c>
      <c r="D19" s="345">
        <v>-2090.3</v>
      </c>
      <c r="E19" s="346">
        <f>D19/C19*100</f>
        <v>14.953464914477028</v>
      </c>
    </row>
    <row r="20" spans="1:5" ht="15">
      <c r="A20" s="331" t="s">
        <v>30</v>
      </c>
      <c r="B20" s="332" t="s">
        <v>31</v>
      </c>
      <c r="C20" s="344">
        <f aca="true" t="shared" si="0" ref="C20:E21">C21</f>
        <v>18732.2</v>
      </c>
      <c r="D20" s="345">
        <f t="shared" si="0"/>
        <v>5898.9</v>
      </c>
      <c r="E20" s="346">
        <f t="shared" si="0"/>
        <v>31.4906951666115</v>
      </c>
    </row>
    <row r="21" spans="1:5" ht="15">
      <c r="A21" s="331" t="s">
        <v>32</v>
      </c>
      <c r="B21" s="332" t="s">
        <v>33</v>
      </c>
      <c r="C21" s="344">
        <f t="shared" si="0"/>
        <v>18732.2</v>
      </c>
      <c r="D21" s="345">
        <f t="shared" si="0"/>
        <v>5898.9</v>
      </c>
      <c r="E21" s="346">
        <f t="shared" si="0"/>
        <v>31.4906951666115</v>
      </c>
    </row>
    <row r="22" spans="1:5" ht="30">
      <c r="A22" s="331" t="s">
        <v>34</v>
      </c>
      <c r="B22" s="332" t="s">
        <v>35</v>
      </c>
      <c r="C22" s="344">
        <v>18732.2</v>
      </c>
      <c r="D22" s="345">
        <v>5898.9</v>
      </c>
      <c r="E22" s="346">
        <f>D22/C22*100</f>
        <v>31.4906951666115</v>
      </c>
    </row>
    <row r="23" spans="1:5" ht="0.75" customHeight="1">
      <c r="A23" s="331" t="s">
        <v>36</v>
      </c>
      <c r="B23" s="332" t="s">
        <v>37</v>
      </c>
      <c r="C23" s="344">
        <f>C14+157053.4</f>
        <v>156586.69999999998</v>
      </c>
      <c r="D23" s="345"/>
      <c r="E23" s="345"/>
    </row>
    <row r="24" spans="1:5" ht="28.5">
      <c r="A24" s="335"/>
      <c r="B24" s="329" t="s">
        <v>38</v>
      </c>
      <c r="C24" s="343">
        <f>C15+C10</f>
        <v>4286.8</v>
      </c>
      <c r="D24" s="345">
        <f>D15+D10</f>
        <v>3575.2999999999993</v>
      </c>
      <c r="E24" s="346"/>
    </row>
  </sheetData>
  <sheetProtection/>
  <mergeCells count="9">
    <mergeCell ref="D7:D8"/>
    <mergeCell ref="E7:E8"/>
    <mergeCell ref="A7:A8"/>
    <mergeCell ref="B7:B8"/>
    <mergeCell ref="C7:C8"/>
    <mergeCell ref="B1:C1"/>
    <mergeCell ref="B2:C2"/>
    <mergeCell ref="B3:C3"/>
    <mergeCell ref="A4:C4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1</cp:lastModifiedBy>
  <cp:lastPrinted>2017-07-13T11:30:12Z</cp:lastPrinted>
  <dcterms:created xsi:type="dcterms:W3CDTF">2002-06-04T10:05:56Z</dcterms:created>
  <dcterms:modified xsi:type="dcterms:W3CDTF">2017-07-20T11:47:30Z</dcterms:modified>
  <cp:category/>
  <cp:version/>
  <cp:contentType/>
  <cp:contentStatus/>
</cp:coreProperties>
</file>