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11625" windowHeight="6105" tabRatio="702" activeTab="0"/>
  </bookViews>
  <sheets>
    <sheet name="Прил 1" sheetId="1" r:id="rId1"/>
    <sheet name="Прил2" sheetId="2" r:id="rId2"/>
    <sheet name="Прил 3" sheetId="3" r:id="rId3"/>
    <sheet name="Прил 4" sheetId="4" r:id="rId4"/>
    <sheet name="Прил 5" sheetId="5" r:id="rId5"/>
  </sheets>
  <definedNames>
    <definedName name="_xlnm.Print_Titles" localSheetId="2">'Прил 3'!$12:$12</definedName>
    <definedName name="_xlnm.Print_Area" localSheetId="0">'Прил 1'!$A$1:$J$190</definedName>
  </definedNames>
  <calcPr fullCalcOnLoad="1"/>
</workbook>
</file>

<file path=xl/sharedStrings.xml><?xml version="1.0" encoding="utf-8"?>
<sst xmlns="http://schemas.openxmlformats.org/spreadsheetml/2006/main" count="2866" uniqueCount="317">
  <si>
    <t>Подпрограмма "Обеспечение условий для интенсивного развития малого и среднего предпринимательства"</t>
  </si>
  <si>
    <t>Подпрограмма "Организация профессиональной переподготовки и повышения квалификации муниципальных служащих и работников, занимающих должности, не отнесенные к должностям муниципальной службы"</t>
  </si>
  <si>
    <t>Подпрограмма  "Организация профессиональной переподготовки и повышения квалификации муниципальных служащих и работников, занимающих должности, не отнесенные к должностям муниципальной службы"</t>
  </si>
  <si>
    <t>тыс. рублей</t>
  </si>
  <si>
    <t>№</t>
  </si>
  <si>
    <t>Перечень передаваемых полномочий</t>
  </si>
  <si>
    <t>2018 год</t>
  </si>
  <si>
    <t xml:space="preserve">Итого </t>
  </si>
  <si>
    <t xml:space="preserve">Осуществление внешнего муниципального контроля </t>
  </si>
  <si>
    <t>Осуществление внутреннего муниципального финансового контроля в сфере бюджетных правоотношений в части осуществления последующего контроля</t>
  </si>
  <si>
    <t>Расходы по переданным полномочиям на осуществление внешнего муниципального контроля в рамках непрограммного направления расходов "Межбюджетные трансферты бюджету муниципального района из бюджета МО Огаревское на осуществление части полномочий по решению вопросов местного значения</t>
  </si>
  <si>
    <t>Расходы на формирование и содержание муниципального архива, включая хранение архивных фондов поселений в рамках непрограммного направления деятельности "Межбюджетные трансферты"</t>
  </si>
  <si>
    <t>Бюджетные кредиты от других бюджетов бюджетной системы Российской Федерации</t>
  </si>
  <si>
    <t>Код классификации</t>
  </si>
  <si>
    <t>Наименование групп, подгрупп, статей, программ (подпрограмм), кодов экономической классификации источников внутреннего финансирования дефицитов бюджетов</t>
  </si>
  <si>
    <t>000 01 00 00 00 00 0000 000</t>
  </si>
  <si>
    <t>Источники внутреннего финансирования дефицитов бюджетов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</si>
  <si>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</si>
  <si>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</si>
  <si>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</si>
  <si>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</si>
  <si>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</si>
  <si>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</si>
  <si>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</si>
  <si>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</si>
  <si>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</si>
  <si>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местных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</si>
  <si>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</si>
  <si>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</si>
  <si>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</si>
  <si>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</si>
  <si>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</si>
  <si>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</si>
  <si>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</si>
  <si>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местных бюджетов</t>
  </si>
  <si>
    <t>Итого  источников  внутреннего  финансирования</t>
  </si>
  <si>
    <t>92</t>
  </si>
  <si>
    <t>Глава администрации</t>
  </si>
  <si>
    <t>1</t>
  </si>
  <si>
    <t>Аппарат администрации</t>
  </si>
  <si>
    <t>0</t>
  </si>
  <si>
    <t>97</t>
  </si>
  <si>
    <t>11</t>
  </si>
  <si>
    <t>13</t>
  </si>
  <si>
    <t>2886</t>
  </si>
  <si>
    <t>Национальная оборона</t>
  </si>
  <si>
    <t>Непрограммные расходы</t>
  </si>
  <si>
    <t>Иные непрограммные мероприятия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</si>
  <si>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</si>
  <si>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Жилищно-коммунальное хозяйство</t>
  </si>
  <si>
    <t>Образование</t>
  </si>
  <si>
    <t>КУЛЬТУРА И КИНЕМАТОГРАФИЯ</t>
  </si>
  <si>
    <t>94</t>
  </si>
  <si>
    <t>Резервные фонды местных администраций</t>
  </si>
  <si>
    <t>Резервные фонды</t>
  </si>
  <si>
    <t>Мобилизационная и вневойсковая подготовка</t>
  </si>
  <si>
    <t>Благоустройство</t>
  </si>
  <si>
    <t>№-п</t>
  </si>
  <si>
    <t xml:space="preserve">  </t>
  </si>
  <si>
    <t>ОБЩЕГОСУДАРСТВЕННЫЕ ВОПРОСЫ</t>
  </si>
  <si>
    <t>01</t>
  </si>
  <si>
    <t>03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</si>
  <si>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</si>
  <si>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</si>
  <si>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</si>
  <si>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</si>
  <si>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Жилищное хозяйство</t>
  </si>
  <si>
    <t>07</t>
  </si>
  <si>
    <t>08</t>
  </si>
  <si>
    <t>Культура</t>
  </si>
  <si>
    <t>Другие общегосударственные вопросы</t>
  </si>
  <si>
    <t>ГРБС</t>
  </si>
  <si>
    <t>тыс.руб.</t>
  </si>
  <si>
    <t>871</t>
  </si>
  <si>
    <t>Приложение 1</t>
  </si>
  <si>
    <t>Наименование показателя</t>
  </si>
  <si>
    <t>целевая статья</t>
  </si>
  <si>
    <t>подраздел</t>
  </si>
  <si>
    <t>раздел</t>
  </si>
  <si>
    <t>10</t>
  </si>
  <si>
    <t>09</t>
  </si>
  <si>
    <t>91</t>
  </si>
  <si>
    <t>Межбюджетные трансферты</t>
  </si>
  <si>
    <t>Приложение 4</t>
  </si>
  <si>
    <t>Профессиональная подготовка, переподготовка и повышение квалификации</t>
  </si>
  <si>
    <t>тыс.рублей</t>
  </si>
  <si>
    <t>850</t>
  </si>
  <si>
    <t>200</t>
  </si>
  <si>
    <t>99</t>
  </si>
  <si>
    <t>Приложение 3</t>
  </si>
  <si>
    <t>Код бюджетной классфикации</t>
  </si>
  <si>
    <t>Группа вида расходов</t>
  </si>
  <si>
    <t>Обеспечение функционирования администрации муниципального образования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</si>
  <si>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</si>
  <si>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>120</t>
  </si>
  <si>
    <t>Расходы на выплаты персоналу государственных (муниципальных) органов</t>
  </si>
  <si>
    <t>Расходы на обеспечение функций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</si>
  <si>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>240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</si>
  <si>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</si>
  <si>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</si>
  <si>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 xml:space="preserve">01 </t>
  </si>
  <si>
    <t>Управление резервным фондом администрации в рамках непрограммного направления деятельности "Резервные фонды "</t>
  </si>
  <si>
    <t>Резервные средства</t>
  </si>
  <si>
    <t>870</t>
  </si>
  <si>
    <t>Субсидии</t>
  </si>
  <si>
    <t>520</t>
  </si>
  <si>
    <t>110</t>
  </si>
  <si>
    <t>СОЦИАЛЬНАЯ ПОЛИТИКА</t>
  </si>
  <si>
    <t xml:space="preserve"> </t>
  </si>
  <si>
    <t>Пенсионное обеспечение</t>
  </si>
  <si>
    <t>Социальная поддержка населения муниципального образования</t>
  </si>
  <si>
    <t>96</t>
  </si>
  <si>
    <t xml:space="preserve">Доплата к пенсии муниципальным служащим </t>
  </si>
  <si>
    <t>Доплата к пенсии муниципальным служащим в рамках непрограммного направления деятельности "Социальная поддержка населения муниципального образования"</t>
  </si>
  <si>
    <t>Социальные выплаты гражданам, кроме публичных нормативных социальных выплат</t>
  </si>
  <si>
    <t>Приложение 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</si>
  <si>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</si>
  <si>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Собрания депутатов</t>
  </si>
  <si>
    <t>Обеспечение деятельности Собрания депутатов поселений Щекинского раойна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</si>
  <si>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Собрания депутатов"</t>
  </si>
  <si>
    <t>Расходы на обеспечение функций органов местного самоуправления в рамках непрограммного направления деятельности "Обеспечение функционирования Собрания депутатов"</t>
  </si>
  <si>
    <t>Итого</t>
  </si>
  <si>
    <t>К О Д                                                  функциональной классификации</t>
  </si>
  <si>
    <t>группа вида  расхода</t>
  </si>
  <si>
    <t>Расходы на опубликование нормативно-правовых актов в рамках непрограммного направления деятельности "Обеспечение функционирования Собрания депутатов"</t>
  </si>
  <si>
    <t>НАЦИОНАЛЬНАЯ ЭКОНОМИКА</t>
  </si>
  <si>
    <t>Дорожная деятельность в отношении автомобильных дорог местного значения в границах населенных пунктов муниципального образования</t>
  </si>
  <si>
    <t>Расходы на обеспечение дорожной деятельности в отношении автомобильных дорог местного значения в границах населенных пунктов муниципального образования</t>
  </si>
  <si>
    <t>Администрация муниципального образования Огаревское</t>
  </si>
  <si>
    <t>872</t>
  </si>
  <si>
    <t>Муниципальная программа"Благоустройство муниципального образования Огаревское Щекинского района"</t>
  </si>
  <si>
    <t>Подпрограмма"Организация сбора и вывоза бытовых отходов и мусора в муниципальном образовании Огаревское Щекинского района"</t>
  </si>
  <si>
    <t>Приобретение и обустройство контейнерных площадок в рамках подпрограммы"Организация сбора и вывоза бытовых отходов и мусора в муниципальном образовании Огаревское Щекинского района"</t>
  </si>
  <si>
    <t>Уборка несанкционированных свалок  в рамках подпрограммы"Организация сбора и вывоза бытовых отходов и мусора в муниципальном образовании Огаревское Щекинского района"</t>
  </si>
  <si>
    <t>Подпрограмма "Организация освещения улиц муниципального образования Огаревское Щекинского района"</t>
  </si>
  <si>
    <t>Оплата потребленной электроэнергии на уличное освещение в рамках подпрограммы"Организация освещения улиц муниципального образования Огаревское Щекинского района"</t>
  </si>
  <si>
    <t>Техническое обслуживание, реконструкция и роемонт уличного освещения в рамках подпрограммы"Организация освещения улиц муниципального образования Огаревское Щекинского района"</t>
  </si>
  <si>
    <t>Подпрограмма "Организация благоустройства территории муниципального образования Огаревское Щекинского района"</t>
  </si>
  <si>
    <t>Окос травы в рамках подпрограммы "Организация благоустройства территории муниципального образования Огаревское Щекинского района"</t>
  </si>
  <si>
    <t>Содержание территорий в рамках подпрограммы "Организация благоустройства территории муниципального образования Огаревское Щекинского района"</t>
  </si>
  <si>
    <t>Спиливание аварийных деревьев в рамках подпрограммы "Организация благоустройства территории муниципального образования Огаревское Щекинского района"</t>
  </si>
  <si>
    <t>Муниципальная программа"Профессиональная переподготовка, повышение квалификации муниципальных служащих администрации муниципального образования Огаревское Щекинского района"</t>
  </si>
  <si>
    <t>Обслуживание государственного и муниципального долга</t>
  </si>
  <si>
    <t>Процентные платежи по муниципальному долгу</t>
  </si>
  <si>
    <t>98</t>
  </si>
  <si>
    <t>Расходы муниципального образования на уплату процентов по муниципальному долгу</t>
  </si>
  <si>
    <t>Расходы муниципального образования на уплату процентов по муниципальному долгу в рамках непрограмного направления расходов "Процентные платежи по муниципальному долгу"</t>
  </si>
  <si>
    <t>Обслуживание муниципального долга</t>
  </si>
  <si>
    <t>730</t>
  </si>
  <si>
    <t>06</t>
  </si>
  <si>
    <t>Муниципальная программа "Ресурсное обеспечение информационной системы муниципального образования  Огаревское Щекинского района"</t>
  </si>
  <si>
    <t>Подпрограмма "Обеспечение информационными технологиями органов местного самоуправления и муниципальные учреждения муниципального образования Огаревское Щекинского района"</t>
  </si>
  <si>
    <t>Расходы на обеспечение доступа к сети Интернет в рамках подпрограммы "Обеспечение информационными технологиями органов местного самоуправления и муниципальные учреждения муниципального образования  Огаревское Щекинского района"</t>
  </si>
  <si>
    <t>Расходы на опубликование нормативно-правовых актов в рамках подпрограммы "Обеспечение информационными технологиями органов местного самоуправления и муниципальные учреждения муниципального образования  Огаревское Щекинского района"</t>
  </si>
  <si>
    <t>Муниципальная программа"Управление и распоряжение муниципальным имуществом в МО Огаревское Щекинского района"</t>
  </si>
  <si>
    <t>Подпрограмма "О порядке учета и признания права муниципальной собственности на бесхозяйное имущество на территории муниципального образования"</t>
  </si>
  <si>
    <t>Признание права муниципальной собственности на бесхозяйное имущество на территории муниципального образования в рамках подпрограммы "О порядке учета и признания права муниципальной собственности на бесхозяйное имущество на территории муниципального образования"</t>
  </si>
  <si>
    <t xml:space="preserve">Содержание и обслуживание казны </t>
  </si>
  <si>
    <t>Подпрограмма "Управление земельными ресурсами в муниципальном образовании Огаревское Щекинского района"</t>
  </si>
  <si>
    <t xml:space="preserve">Оформление земельных участков с целью постановки на кадастровый учет </t>
  </si>
  <si>
    <t>Заключение новых договоров, проведение аукционов по продажи права аренды в рамках подпрограммы</t>
  </si>
  <si>
    <t>Расходы на выполнение судебных актов по искам о возмещении  вреда, причененного незаконными действиями (бездействем) муниципальных органов либо должностных лиц этих органов</t>
  </si>
  <si>
    <t>Национальная безопасность и правоохранительная деятельность</t>
  </si>
  <si>
    <t>Муниципальная программа "Защита населения и территорий от чрезвычайных ситуаций, обеспечение пожарной безопасности в границах населенных пунктов муниципального образования Огаревское Щекинского района"</t>
  </si>
  <si>
    <t>Подпрограмма "Обеспечение первичных мероприятий по защите населения от чрезвычайных ситуаций природного и техногенного характера на  территории муниципального образования Огаревское Щекинского райрна"</t>
  </si>
  <si>
    <t>Обеспечение первмчных мероприятий по защите наеления от ЧС природного техногенного характера в рамках подпрограммы</t>
  </si>
  <si>
    <t>Подпрограмма "Обеспечение первичных мер пожарной безопасности в границах населенных пунктов  территории муниципального образования Огаревское Щекинского райрна"</t>
  </si>
  <si>
    <t>Обеспечение первичных мер пожарной безопасности в границах населенных пунктов в рамках подпрограммы</t>
  </si>
  <si>
    <t>Приобретение ранцевых огнетушителей в рамках подпрограммы</t>
  </si>
  <si>
    <t>Подпрограмма  "Профилактика терроризма и экстримизма на территории муниципального образования Огаревское Щекинского района"</t>
  </si>
  <si>
    <t>Эффективность деятельности по профилактике терроризма и экстремизма в рамках подпрограммы</t>
  </si>
  <si>
    <t>Муниципальная программа"Развитие субъектов малого и среднего предпринимательства на территории муниципального образования Огаревское Щекинского района"</t>
  </si>
  <si>
    <t>12</t>
  </si>
  <si>
    <r>
      <t>Обеспечение проживающих в поселении и нуждающихся в жилых помещениях малоимущих граждан жилыми помещениями,  организация строительства и содержан</t>
    </r>
    <r>
      <rPr>
        <b/>
        <i/>
        <sz val="10"/>
        <rFont val="Times New Roman"/>
        <family val="1"/>
      </rPr>
      <t>ия муниципального жилищного фонда, создание условий</t>
    </r>
    <r>
      <rPr>
        <i/>
        <sz val="10"/>
        <rFont val="Times New Roman"/>
        <family val="1"/>
      </rPr>
      <t xml:space="preserve"> для жилищного строительства, а также иных полномочий орган</t>
    </r>
  </si>
  <si>
    <t>Иные межбюджетные трансферты, передаваемые из бюджета муниципального образования Щекинский район бюджетам сельских поселений на организацию ритуальных услуг и содержание мест захоронения</t>
  </si>
  <si>
    <t>Мероприятия по переподготовке и повышению квалификации</t>
  </si>
  <si>
    <t>Муниципальная программа"Развитие культуры на территории муниципального образования Огаревское Щекинского района"</t>
  </si>
  <si>
    <t>Подпрограмма "Сохранение самодеятельности творчества культурно-досуговой и просветительной деятельности"</t>
  </si>
  <si>
    <t xml:space="preserve">Расходы на обеспечение деятельности муниципальных учреждений </t>
  </si>
  <si>
    <t>Расходы на выплату персоналу</t>
  </si>
  <si>
    <t>100</t>
  </si>
  <si>
    <t>8012</t>
  </si>
  <si>
    <t>План 2018 год</t>
  </si>
  <si>
    <t>540</t>
  </si>
  <si>
    <t>00110</t>
  </si>
  <si>
    <t>00190</t>
  </si>
  <si>
    <t>00000</t>
  </si>
  <si>
    <t>Межбюджетные трансферты бюджету муниципального района из бюджета МО Огаревское на осуществление части полномочий по решению вопросов местного значения в соответствии с заключенными соглашениями</t>
  </si>
  <si>
    <t>Расходы по переданным полномочиям на осуществление внутреннего муниципального финансового контроля по непрограммным мероприятиям "Межбюджетные трансферты бюджету муниципального района из бюджета МО Огаревское на осуществление части полномочий по решению в</t>
  </si>
  <si>
    <t>Иные межбюджетные трансферты</t>
  </si>
  <si>
    <t>Расходы по  переданным полномочиям на осуществление муниципального земельного контроля за использованием земель поселения в рамках непрограммного направления деятельности "Межбюджетные трансферты бюджету муниципального района из бюджета МО Огаревское на о</t>
  </si>
  <si>
    <t>85360</t>
  </si>
  <si>
    <t>85110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</si>
  <si>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</si>
  <si>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по переданным полномочиям на осуществление внешнего муниципального контроля в рамках непрограммного направления расходов "Межбюджетные трансферты бюджету муниципального района из бюджета МО Огаревское на осуществление части полномочий по решению в</t>
  </si>
  <si>
    <t>85040</t>
  </si>
  <si>
    <t>28810</t>
  </si>
  <si>
    <t>Приобретение , техническое и информационное обслуживание компьютерной техники, комплектующих и программное обеспечение в рамках подпрограммы "Обеспечение информационными технологиями органов местного самоуправления и муниципальные учреждения муниципального образования  Огаревское Щекинского района"муниципальной программы "Ресурсное обеспечение информационной системы муниципального образования  Огаревское Щекинского района"</t>
  </si>
  <si>
    <t>900</t>
  </si>
  <si>
    <t>28840</t>
  </si>
  <si>
    <t>29070</t>
  </si>
  <si>
    <t>29940</t>
  </si>
  <si>
    <t>28860</t>
  </si>
  <si>
    <t>29440</t>
  </si>
  <si>
    <t>29280</t>
  </si>
  <si>
    <t>29880</t>
  </si>
  <si>
    <t>28910</t>
  </si>
  <si>
    <t>85030</t>
  </si>
  <si>
    <t>831</t>
  </si>
  <si>
    <t>Исполнение судебных актов РФ и мировых соглашений по возмещению вреда, причиненного в результате незаконных действий (бездействием) муниципальных органов либо должностных лиц этих органов</t>
  </si>
  <si>
    <t>Переданные полномочия бюджету муниципального района из бюджетов поселений на формирование и содержание муниципального архива,  включая хранение архивных фондов поселений</t>
  </si>
  <si>
    <t>300</t>
  </si>
  <si>
    <t>85010</t>
  </si>
  <si>
    <t>51180</t>
  </si>
  <si>
    <t>29450</t>
  </si>
  <si>
    <t>29090</t>
  </si>
  <si>
    <t>29100</t>
  </si>
  <si>
    <t>29110</t>
  </si>
  <si>
    <t>Другие вопросы в области национальной экономики</t>
  </si>
  <si>
    <t>29890</t>
  </si>
  <si>
    <t>400</t>
  </si>
  <si>
    <t>8438</t>
  </si>
  <si>
    <t>29210</t>
  </si>
  <si>
    <t>29220</t>
  </si>
  <si>
    <t>29190</t>
  </si>
  <si>
    <t>29200</t>
  </si>
  <si>
    <t>29750</t>
  </si>
  <si>
    <t>28960</t>
  </si>
  <si>
    <t>2990</t>
  </si>
  <si>
    <t>84040</t>
  </si>
  <si>
    <t>29720</t>
  </si>
  <si>
    <t>29760</t>
  </si>
  <si>
    <t>28870</t>
  </si>
  <si>
    <t>28890</t>
  </si>
  <si>
    <t>84380</t>
  </si>
  <si>
    <t xml:space="preserve">Наименование </t>
  </si>
  <si>
    <t>Целевая статья</t>
  </si>
  <si>
    <t>Группа, подгруппа видов  расходов</t>
  </si>
  <si>
    <t>Раздел</t>
  </si>
  <si>
    <t>Подраздел</t>
  </si>
  <si>
    <t>Повышение эффективности в управлении и распоряжении муниципальным имуществом</t>
  </si>
  <si>
    <t>Приложение 2</t>
  </si>
  <si>
    <t>000 01 03 00 00 00 0000 000</t>
  </si>
  <si>
    <t>000 01 03 01 00 00 0000 700</t>
  </si>
  <si>
    <t>Получение бюджетных кредитов от других бюджетов бюджетной системы  в валюте Российской Федерации</t>
  </si>
  <si>
    <t>000 01 03 01 00 10 0000 710</t>
  </si>
  <si>
    <t>Получение кредитов  от других бюджетов бюджетной системы бюджетом поселений в валюте Российской Федерации</t>
  </si>
  <si>
    <t>000 01 03 01 00 00 0000 800</t>
  </si>
  <si>
    <t>Погашение бюджетных кредитов от других бюджетов бюджетной системы в валюте Российской Федерации</t>
  </si>
  <si>
    <t>000 01 03 01 00 10 0000 810</t>
  </si>
  <si>
    <t>Погашение бюджетом  поселения кредитов от других бюджетов бюджетной системы в валюте Российской Федерации</t>
  </si>
  <si>
    <t>Расходы на выплаты персоналу за счет межбюджетных трансфертов по принятым полномочиям</t>
  </si>
  <si>
    <t>29460</t>
  </si>
  <si>
    <t xml:space="preserve"> мероприятие"Содержание и благоустройство мест захоронения муниципального образования Огаревское Щекинского района"</t>
  </si>
  <si>
    <t xml:space="preserve"> мероприятие "Организация и прведение культурно-массовых мероприятий"</t>
  </si>
  <si>
    <t xml:space="preserve"> мероприятие "Пожарная безопасность"</t>
  </si>
  <si>
    <t>Подпрограмма "Сохранение и развитие традиционной народной культуры, промыслов и ремесел" муниципальной  программы  "Развитие культуры на территории муниципального образования Огаревское Щекинского района"</t>
  </si>
  <si>
    <t>Подпрограмма "Сохранение и развитие традиционной народной культуры, промыслов и ремесел" муниципальной  программы  "Развитие культуры на территории муниципального образования Огаревское Щекинского района" за счет субсидий на оплату труда работникам муниципальных учреждений культурно-досугового типа</t>
  </si>
  <si>
    <t>Обеспечение первичных мероприятий по защите населения от ЧС природного техногенного характера в рамках подпрограммы</t>
  </si>
  <si>
    <t>2</t>
  </si>
  <si>
    <t>3</t>
  </si>
  <si>
    <t>29900</t>
  </si>
  <si>
    <t>Проведение акорицидной обработке</t>
  </si>
  <si>
    <t>310</t>
  </si>
  <si>
    <t>80450</t>
  </si>
  <si>
    <t>Подпрограмма "Содержание имущества муниципального образования Огаревское Щекинского района"</t>
  </si>
  <si>
    <t>содержание имущества муниципального образования Огаревское Щекинского района</t>
  </si>
  <si>
    <t>мероприятие по изготовлению декларации безопасности гидротехнических сооружений</t>
  </si>
  <si>
    <t>85050</t>
  </si>
  <si>
    <t>Уплата членских взносов</t>
  </si>
  <si>
    <t>Организация мероприятий по очистке земельных участков сельскохозяйственного назначения от несанкционированных свалок в рамках подпрограммы "Организация сбора и вывоза бытовых отходов и мусора в муниципальном образовании Огаревское Щекинского района"</t>
  </si>
  <si>
    <t>29230</t>
  </si>
  <si>
    <t>Организация содержания мест массового отдыха муниципального образования Огаревское Щекинского района в рамках подпрограммы "Организация благоустройства территории муниципального образования Огаревское Щекинского района"</t>
  </si>
  <si>
    <t>29910</t>
  </si>
  <si>
    <t>Обеспечение проведения выборов и референдумов</t>
  </si>
  <si>
    <t xml:space="preserve">расходы избирательных комиссий в период подготовки и проведения выборов </t>
  </si>
  <si>
    <t>93</t>
  </si>
  <si>
    <t>28800</t>
  </si>
  <si>
    <t>Муниципальная программа "Энергосбережение и повышение энергетической эффективности в муниципальном образовании Огаревское Щекинского района"</t>
  </si>
  <si>
    <t>подпрограмма "Энергоэффективность уличного освещения муниципального образования Огаревское Щекинского района"</t>
  </si>
  <si>
    <t>приобретение энергосберегающих ламп с поверкой и заменой, содержание линий уличного освещения</t>
  </si>
  <si>
    <t>Муниципальная программа "Формирование современной городской среды муниципального образования Огаревское Щекинского района"</t>
  </si>
  <si>
    <t>29930</t>
  </si>
  <si>
    <t>29920</t>
  </si>
  <si>
    <t>мероприятие "Профилактика терроризма и экстремизма"</t>
  </si>
  <si>
    <t>29770</t>
  </si>
  <si>
    <t>Сумма  на 2018 год</t>
  </si>
  <si>
    <t>Связь и информатика</t>
  </si>
  <si>
    <t xml:space="preserve"> мероприятия по применению информационных технологий</t>
  </si>
  <si>
    <t>мероприятия по применению информационных технологий</t>
  </si>
  <si>
    <t>мероприятие "благоустройство дворовых территорий "</t>
  </si>
  <si>
    <t>к постановлению администрации МО Огаревское Щекинского района</t>
  </si>
  <si>
    <t>% исполнения</t>
  </si>
  <si>
    <t>Отчет об исполнении ведомственной структуры расходов бюджета муниципального образования Огаревское</t>
  </si>
  <si>
    <t>"Об исполнении бюджета  муниципального образования МО Огаревское  Щекинского района за полугодие 2018 года"</t>
  </si>
  <si>
    <t>Отчет об исполнении распределения</t>
  </si>
  <si>
    <t>бюджетных ассигнований бюджета МО Огаревское за полугодие 2018 года  по разделам, подразделам, целевым статьям (муниципальных программ и не программным направлениям деятельности)группам и подгруппам видов расходов классификации расходов бюджета МО Огаревское</t>
  </si>
  <si>
    <t>Исполнено на 01.07.2018</t>
  </si>
  <si>
    <t>352,3</t>
  </si>
  <si>
    <t>1552,6</t>
  </si>
  <si>
    <t>64,7</t>
  </si>
  <si>
    <t>2195,7</t>
  </si>
  <si>
    <t>2557</t>
  </si>
  <si>
    <t>7281,1</t>
  </si>
  <si>
    <t>к постановлению администрации МО Огаревское Щекинского района "Об исполнении бюджета муниципалоьного образования Огаревское Щекинского района за полугодие 2018 года"</t>
  </si>
  <si>
    <t>Сумма  
на  2018 год</t>
  </si>
  <si>
    <t>к постановлению администрации МО Огаревское Щекинского района "Об исполнении бюджета муниципального образования Огаревское Щекинского района за полугодие 2018 года"</t>
  </si>
  <si>
    <t>Отчет об исполнении межбюджетных трансфертов, предоставляемых из бюджета муниципального образования Огаревское Щекинского района бюджету муниципального образования Щекинский район на реализацию полномочия по решению вопросов местного значения в соответствии с заключенным соглашением по осуществлению внешнего муниципального контроля за полугодие 2018 года</t>
  </si>
  <si>
    <t>Исполнение на 01.07.2018</t>
  </si>
  <si>
    <t xml:space="preserve">Отчет об исполнении источников внутреннего финансирования дефицита бюджета муниципального образования Огаревское за полугодие 2018 года </t>
  </si>
  <si>
    <t>за полугодие  2018 года</t>
  </si>
  <si>
    <t>Отчет об исполнении переченя и объема бюджетных ассигнований бюджета муниципального образования  Огаревское Щекинского района на финансовое обеспечение реализации муниципальных программ муниципального образования  Огаревское Щекинского района  по  целевым статьям, группам  и подгруппам видов расходов, разделам, подразделам  классификации расходов бюджета муниципального образования  Огаревское Щекинского района за полугодие  2018 года</t>
  </si>
  <si>
    <t>от _____2018 № _______</t>
  </si>
  <si>
    <t>от ____________2018 № _______</t>
  </si>
  <si>
    <t xml:space="preserve">от _______2018 № ______ </t>
  </si>
  <si>
    <t>от _________2018  №________</t>
  </si>
  <si>
    <t>от_________2018 № _________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</si>
</sst>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%"/>
    <numFmt numFmtId="179" formatCode="_-* #,##0.0_р_._-;\-* #,##0.0_р_._-;_-* &quot;-&quot;_р_._-;_-@_-"/>
    <numFmt numFmtId="180" formatCode="#,##0.0_р_.;[Red]\-#,##0.0_р_."/>
    <numFmt numFmtId="181" formatCode="#,##0.0_ ;[Red]\-#,##0.0\ "/>
    <numFmt numFmtId="182" formatCode="00"/>
    <numFmt numFmtId="183" formatCode="000\ 00\ 00"/>
    <numFmt numFmtId="184" formatCode="000"/>
    <numFmt numFmtId="185" formatCode="0.000"/>
    <numFmt numFmtId="186" formatCode="[$-F400]h:mm:ss\ AM/PM"/>
    <numFmt numFmtId="187" formatCode="_-* #,##0.0_р_._-;\-* #,##0.0_р_._-;_-* \-_р_._-;_-@_-"/>
    <numFmt numFmtId="188" formatCode="_-* #,##0.0_р_._-;\-* #,##0.0_р_._-;_-* &quot;-&quot;??_р_._-;_-@_-"/>
    <numFmt numFmtId="189" formatCode="_-* #,##0.0_р_._-;\-* #,##0.0_р_._-;_-* &quot;-&quot;?_р_._-;_-@_-"/>
    <numFmt numFmtId="190" formatCode="0000"/>
    <numFmt numFmtId="191" formatCode="0000000"/>
    <numFmt numFmtId="192" formatCode="#,##0.0;[Red]\-#,##0.0;0.0"/>
    <numFmt numFmtId="193" formatCode="#,##0.0_ ;\-#,##0.0\ "/>
    <numFmt numFmtId="194" formatCode="_-* #,##0_р_._-;\-* #,##0_р_._-;_-* \-_р_._-;_-@_-"/>
    <numFmt numFmtId="195" formatCode="#,##0;[Red]\-#,##0"/>
    <numFmt numFmtId="196" formatCode="_-* #,##0.00_р_._-;\-* #,##0.00_р_._-;_-* \-??_р_._-;_-@_-"/>
    <numFmt numFmtId="197" formatCode="#,##0.000"/>
    <numFmt numFmtId="198" formatCode="#,##0.0000"/>
    <numFmt numFmtId="199" formatCode="#,##0.00_ ;\-#,##0.00\ "/>
    <numFmt numFmtId="200" formatCode="_-* #,##0.0_р_._-;\-* #,##0.0_р_._-;_-* \-??_р_._-;_-@_-"/>
    <numFmt numFmtId="201" formatCode="[$-FC19]d\ mmmm\ yyyy\ &quot;г.&quot;"/>
    <numFmt numFmtId="202" formatCode="000000"/>
    <numFmt numFmtId="203" formatCode="0;[Red]0"/>
    <numFmt numFmtId="204" formatCode="0.00;[Red]0.00"/>
  </numFmts>
  <fonts count="56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yr"/>
      <family val="1"/>
    </font>
    <font>
      <sz val="8"/>
      <name val="Times New Roman Cyr"/>
      <family val="0"/>
    </font>
    <font>
      <b/>
      <sz val="8"/>
      <name val="Arial Cyr"/>
      <family val="0"/>
    </font>
    <font>
      <b/>
      <sz val="8"/>
      <name val="Arial"/>
      <family val="3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3"/>
    </font>
    <font>
      <sz val="10"/>
      <color indexed="8"/>
      <name val="Times New Roman"/>
      <family val="1"/>
    </font>
    <font>
      <b/>
      <sz val="12"/>
      <name val="Times New Roman Cyr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 Cyr"/>
      <family val="1"/>
    </font>
    <font>
      <sz val="11"/>
      <name val="Arial"/>
      <family val="3"/>
    </font>
    <font>
      <b/>
      <sz val="11"/>
      <name val="Times New Roman Cyr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sz val="11"/>
      <color indexed="10"/>
      <name val="Arial"/>
      <family val="3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4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20" borderId="1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1" borderId="7" applyNumberFormat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4" borderId="0" applyNumberFormat="0" applyBorder="0" applyAlignment="0" applyProtection="0"/>
  </cellStyleXfs>
  <cellXfs count="423">
    <xf numFmtId="0" fontId="0" fillId="0" borderId="0" xfId="0" applyAlignment="1">
      <alignment/>
    </xf>
    <xf numFmtId="0" fontId="6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49" fontId="14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Alignment="1">
      <alignment/>
    </xf>
    <xf numFmtId="49" fontId="9" fillId="0" borderId="1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19" fillId="0" borderId="0" xfId="0" applyFont="1" applyFill="1" applyAlignment="1">
      <alignment horizontal="center" wrapText="1"/>
    </xf>
    <xf numFmtId="177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textRotation="90" wrapText="1"/>
    </xf>
    <xf numFmtId="0" fontId="18" fillId="0" borderId="0" xfId="0" applyFont="1" applyFill="1" applyBorder="1" applyAlignment="1">
      <alignment/>
    </xf>
    <xf numFmtId="49" fontId="19" fillId="0" borderId="10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13" xfId="0" applyNumberFormat="1" applyFont="1" applyFill="1" applyBorder="1" applyAlignment="1">
      <alignment horizontal="center" wrapText="1"/>
    </xf>
    <xf numFmtId="49" fontId="7" fillId="0" borderId="13" xfId="64" applyNumberFormat="1" applyFont="1" applyFill="1" applyBorder="1" applyAlignment="1">
      <alignment horizontal="center" wrapText="1"/>
      <protection/>
    </xf>
    <xf numFmtId="49" fontId="7" fillId="0" borderId="14" xfId="64" applyNumberFormat="1" applyFont="1" applyFill="1" applyBorder="1" applyAlignment="1">
      <alignment horizontal="center" wrapText="1"/>
      <protection/>
    </xf>
    <xf numFmtId="49" fontId="7" fillId="0" borderId="15" xfId="64" applyNumberFormat="1" applyFont="1" applyFill="1" applyBorder="1" applyAlignment="1">
      <alignment horizontal="center" wrapText="1"/>
      <protection/>
    </xf>
    <xf numFmtId="49" fontId="7" fillId="0" borderId="14" xfId="64" applyNumberFormat="1" applyFont="1" applyFill="1" applyBorder="1" applyAlignment="1">
      <alignment horizontal="left" wrapText="1"/>
      <protection/>
    </xf>
    <xf numFmtId="2" fontId="11" fillId="0" borderId="10" xfId="54" applyNumberFormat="1" applyFont="1" applyFill="1" applyBorder="1" applyAlignment="1" applyProtection="1">
      <alignment horizontal="left" wrapText="1"/>
      <protection hidden="1"/>
    </xf>
    <xf numFmtId="1" fontId="24" fillId="0" borderId="10" xfId="0" applyNumberFormat="1" applyFont="1" applyFill="1" applyBorder="1" applyAlignment="1">
      <alignment horizontal="center" wrapText="1"/>
    </xf>
    <xf numFmtId="1" fontId="24" fillId="0" borderId="13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2" fontId="11" fillId="0" borderId="10" xfId="55" applyNumberFormat="1" applyFont="1" applyFill="1" applyBorder="1" applyAlignment="1" applyProtection="1">
      <alignment wrapText="1"/>
      <protection hidden="1"/>
    </xf>
    <xf numFmtId="0" fontId="7" fillId="0" borderId="0" xfId="64" applyFont="1" applyFill="1" applyAlignment="1">
      <alignment horizontal="left"/>
      <protection/>
    </xf>
    <xf numFmtId="49" fontId="24" fillId="0" borderId="10" xfId="0" applyNumberFormat="1" applyFont="1" applyFill="1" applyBorder="1" applyAlignment="1">
      <alignment horizontal="center" wrapText="1"/>
    </xf>
    <xf numFmtId="49" fontId="24" fillId="0" borderId="13" xfId="0" applyNumberFormat="1" applyFont="1" applyFill="1" applyBorder="1" applyAlignment="1">
      <alignment horizontal="center" wrapText="1"/>
    </xf>
    <xf numFmtId="49" fontId="9" fillId="0" borderId="13" xfId="64" applyNumberFormat="1" applyFont="1" applyFill="1" applyBorder="1" applyAlignment="1">
      <alignment horizontal="center" wrapText="1"/>
      <protection/>
    </xf>
    <xf numFmtId="49" fontId="9" fillId="0" borderId="14" xfId="64" applyNumberFormat="1" applyFont="1" applyFill="1" applyBorder="1" applyAlignment="1">
      <alignment horizontal="center" wrapText="1"/>
      <protection/>
    </xf>
    <xf numFmtId="1" fontId="11" fillId="0" borderId="10" xfId="0" applyNumberFormat="1" applyFont="1" applyFill="1" applyBorder="1" applyAlignment="1">
      <alignment horizontal="left" wrapText="1"/>
    </xf>
    <xf numFmtId="1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wrapText="1"/>
    </xf>
    <xf numFmtId="0" fontId="27" fillId="0" borderId="0" xfId="0" applyFont="1" applyFill="1" applyAlignment="1">
      <alignment/>
    </xf>
    <xf numFmtId="49" fontId="9" fillId="0" borderId="15" xfId="64" applyNumberFormat="1" applyFont="1" applyFill="1" applyBorder="1" applyAlignment="1">
      <alignment horizontal="center" wrapText="1"/>
      <protection/>
    </xf>
    <xf numFmtId="49" fontId="9" fillId="0" borderId="14" xfId="64" applyNumberFormat="1" applyFont="1" applyFill="1" applyBorder="1" applyAlignment="1">
      <alignment horizontal="left" wrapText="1"/>
      <protection/>
    </xf>
    <xf numFmtId="0" fontId="6" fillId="0" borderId="10" xfId="58" applyNumberFormat="1" applyFont="1" applyFill="1" applyBorder="1" applyAlignment="1" applyProtection="1">
      <alignment horizontal="left" wrapText="1"/>
      <protection hidden="1"/>
    </xf>
    <xf numFmtId="49" fontId="9" fillId="0" borderId="14" xfId="64" applyNumberFormat="1" applyFont="1" applyFill="1" applyBorder="1" applyAlignment="1">
      <alignment horizontal="left" vertical="center" wrapText="1"/>
      <protection/>
    </xf>
    <xf numFmtId="0" fontId="18" fillId="0" borderId="0" xfId="0" applyFont="1" applyFill="1" applyAlignment="1">
      <alignment/>
    </xf>
    <xf numFmtId="0" fontId="7" fillId="0" borderId="16" xfId="64" applyFont="1" applyFill="1" applyBorder="1" applyAlignment="1">
      <alignment horizontal="left" vertical="center" textRotation="90" wrapText="1"/>
      <protection/>
    </xf>
    <xf numFmtId="0" fontId="7" fillId="0" borderId="17" xfId="64" applyFont="1" applyFill="1" applyBorder="1" applyAlignment="1">
      <alignment horizontal="left" vertical="center" textRotation="90" wrapText="1"/>
      <protection/>
    </xf>
    <xf numFmtId="0" fontId="7" fillId="0" borderId="13" xfId="64" applyFont="1" applyFill="1" applyBorder="1" applyAlignment="1">
      <alignment horizontal="left" vertical="center" textRotation="90" wrapText="1"/>
      <protection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textRotation="90" wrapText="1"/>
    </xf>
    <xf numFmtId="49" fontId="14" fillId="0" borderId="10" xfId="0" applyNumberFormat="1" applyFont="1" applyFill="1" applyBorder="1" applyAlignment="1">
      <alignment horizontal="center" wrapText="1"/>
    </xf>
    <xf numFmtId="49" fontId="7" fillId="0" borderId="10" xfId="57" applyNumberFormat="1" applyFont="1" applyFill="1" applyBorder="1" applyAlignment="1" applyProtection="1">
      <alignment horizontal="center" wrapText="1"/>
      <protection hidden="1"/>
    </xf>
    <xf numFmtId="49" fontId="7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9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8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8" fillId="24" borderId="10" xfId="0" applyFont="1" applyFill="1" applyBorder="1" applyAlignment="1">
      <alignment wrapText="1"/>
    </xf>
    <xf numFmtId="49" fontId="24" fillId="24" borderId="10" xfId="0" applyNumberFormat="1" applyFont="1" applyFill="1" applyBorder="1" applyAlignment="1">
      <alignment horizontal="center" wrapText="1"/>
    </xf>
    <xf numFmtId="49" fontId="24" fillId="24" borderId="13" xfId="0" applyNumberFormat="1" applyFont="1" applyFill="1" applyBorder="1" applyAlignment="1">
      <alignment horizontal="center" wrapText="1"/>
    </xf>
    <xf numFmtId="49" fontId="9" fillId="24" borderId="13" xfId="64" applyNumberFormat="1" applyFont="1" applyFill="1" applyBorder="1" applyAlignment="1">
      <alignment horizontal="center" wrapText="1"/>
      <protection/>
    </xf>
    <xf numFmtId="49" fontId="9" fillId="24" borderId="14" xfId="64" applyNumberFormat="1" applyFont="1" applyFill="1" applyBorder="1" applyAlignment="1">
      <alignment horizontal="center" wrapText="1"/>
      <protection/>
    </xf>
    <xf numFmtId="49" fontId="9" fillId="24" borderId="15" xfId="64" applyNumberFormat="1" applyFont="1" applyFill="1" applyBorder="1" applyAlignment="1">
      <alignment horizontal="center" wrapText="1"/>
      <protection/>
    </xf>
    <xf numFmtId="0" fontId="6" fillId="24" borderId="10" xfId="58" applyNumberFormat="1" applyFont="1" applyFill="1" applyBorder="1" applyAlignment="1" applyProtection="1">
      <alignment horizontal="left" wrapText="1"/>
      <protection hidden="1"/>
    </xf>
    <xf numFmtId="49" fontId="11" fillId="24" borderId="10" xfId="0" applyNumberFormat="1" applyFont="1" applyFill="1" applyBorder="1" applyAlignment="1">
      <alignment horizontal="center" wrapText="1"/>
    </xf>
    <xf numFmtId="49" fontId="11" fillId="24" borderId="13" xfId="0" applyNumberFormat="1" applyFont="1" applyFill="1" applyBorder="1" applyAlignment="1">
      <alignment horizontal="center" wrapText="1"/>
    </xf>
    <xf numFmtId="49" fontId="7" fillId="24" borderId="13" xfId="64" applyNumberFormat="1" applyFont="1" applyFill="1" applyBorder="1" applyAlignment="1">
      <alignment horizontal="center" wrapText="1"/>
      <protection/>
    </xf>
    <xf numFmtId="49" fontId="7" fillId="24" borderId="14" xfId="64" applyNumberFormat="1" applyFont="1" applyFill="1" applyBorder="1" applyAlignment="1">
      <alignment horizontal="center" wrapText="1"/>
      <protection/>
    </xf>
    <xf numFmtId="49" fontId="7" fillId="24" borderId="15" xfId="64" applyNumberFormat="1" applyFont="1" applyFill="1" applyBorder="1" applyAlignment="1">
      <alignment horizontal="center" wrapText="1"/>
      <protection/>
    </xf>
    <xf numFmtId="2" fontId="11" fillId="24" borderId="10" xfId="58" applyNumberFormat="1" applyFont="1" applyFill="1" applyBorder="1" applyAlignment="1" applyProtection="1">
      <alignment horizontal="left" wrapText="1"/>
      <protection hidden="1"/>
    </xf>
    <xf numFmtId="2" fontId="11" fillId="24" borderId="10" xfId="54" applyNumberFormat="1" applyFont="1" applyFill="1" applyBorder="1" applyAlignment="1" applyProtection="1">
      <alignment horizontal="left" wrapText="1"/>
      <protection hidden="1"/>
    </xf>
    <xf numFmtId="49" fontId="14" fillId="24" borderId="10" xfId="0" applyNumberFormat="1" applyFont="1" applyFill="1" applyBorder="1" applyAlignment="1">
      <alignment horizontal="center"/>
    </xf>
    <xf numFmtId="49" fontId="9" fillId="24" borderId="10" xfId="0" applyNumberFormat="1" applyFont="1" applyFill="1" applyBorder="1" applyAlignment="1">
      <alignment horizontal="center"/>
    </xf>
    <xf numFmtId="49" fontId="7" fillId="24" borderId="10" xfId="0" applyNumberFormat="1" applyFont="1" applyFill="1" applyBorder="1" applyAlignment="1">
      <alignment horizontal="center"/>
    </xf>
    <xf numFmtId="49" fontId="19" fillId="24" borderId="10" xfId="0" applyNumberFormat="1" applyFont="1" applyFill="1" applyBorder="1" applyAlignment="1">
      <alignment horizontal="center"/>
    </xf>
    <xf numFmtId="49" fontId="7" fillId="24" borderId="10" xfId="0" applyNumberFormat="1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left" vertical="center" wrapText="1"/>
    </xf>
    <xf numFmtId="0" fontId="9" fillId="24" borderId="10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left" vertical="center" wrapText="1"/>
    </xf>
    <xf numFmtId="10" fontId="30" fillId="24" borderId="10" xfId="0" applyNumberFormat="1" applyFont="1" applyFill="1" applyBorder="1" applyAlignment="1">
      <alignment wrapText="1"/>
    </xf>
    <xf numFmtId="10" fontId="7" fillId="24" borderId="10" xfId="0" applyNumberFormat="1" applyFont="1" applyFill="1" applyBorder="1" applyAlignment="1">
      <alignment wrapText="1"/>
    </xf>
    <xf numFmtId="2" fontId="30" fillId="24" borderId="10" xfId="58" applyNumberFormat="1" applyFont="1" applyFill="1" applyBorder="1" applyAlignment="1" applyProtection="1">
      <alignment horizontal="left" wrapText="1"/>
      <protection hidden="1"/>
    </xf>
    <xf numFmtId="2" fontId="29" fillId="24" borderId="10" xfId="58" applyNumberFormat="1" applyFont="1" applyFill="1" applyBorder="1" applyAlignment="1" applyProtection="1">
      <alignment horizontal="left" wrapText="1"/>
      <protection hidden="1"/>
    </xf>
    <xf numFmtId="49" fontId="18" fillId="24" borderId="10" xfId="0" applyNumberFormat="1" applyFont="1" applyFill="1" applyBorder="1" applyAlignment="1">
      <alignment horizontal="center"/>
    </xf>
    <xf numFmtId="49" fontId="5" fillId="24" borderId="10" xfId="0" applyNumberFormat="1" applyFont="1" applyFill="1" applyBorder="1" applyAlignment="1">
      <alignment horizontal="center"/>
    </xf>
    <xf numFmtId="1" fontId="8" fillId="24" borderId="10" xfId="0" applyNumberFormat="1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left" vertical="center" wrapText="1"/>
    </xf>
    <xf numFmtId="49" fontId="19" fillId="24" borderId="13" xfId="0" applyNumberFormat="1" applyFont="1" applyFill="1" applyBorder="1" applyAlignment="1">
      <alignment horizontal="center"/>
    </xf>
    <xf numFmtId="0" fontId="31" fillId="24" borderId="10" xfId="0" applyFont="1" applyFill="1" applyBorder="1" applyAlignment="1">
      <alignment horizontal="right" wrapText="1"/>
    </xf>
    <xf numFmtId="1" fontId="8" fillId="0" borderId="10" xfId="0" applyNumberFormat="1" applyFont="1" applyFill="1" applyBorder="1" applyAlignment="1">
      <alignment horizontal="left" vertical="center" wrapText="1"/>
    </xf>
    <xf numFmtId="2" fontId="5" fillId="0" borderId="0" xfId="0" applyNumberFormat="1" applyFont="1" applyFill="1" applyAlignment="1">
      <alignment/>
    </xf>
    <xf numFmtId="1" fontId="8" fillId="24" borderId="10" xfId="0" applyNumberFormat="1" applyFont="1" applyFill="1" applyBorder="1" applyAlignment="1">
      <alignment horizontal="left" wrapText="1"/>
    </xf>
    <xf numFmtId="2" fontId="32" fillId="24" borderId="10" xfId="54" applyNumberFormat="1" applyFont="1" applyFill="1" applyBorder="1" applyAlignment="1" applyProtection="1">
      <alignment horizontal="left" wrapText="1"/>
      <protection hidden="1"/>
    </xf>
    <xf numFmtId="2" fontId="11" fillId="0" borderId="10" xfId="58" applyNumberFormat="1" applyFont="1" applyFill="1" applyBorder="1" applyAlignment="1" applyProtection="1">
      <alignment wrapText="1"/>
      <protection hidden="1"/>
    </xf>
    <xf numFmtId="49" fontId="7" fillId="24" borderId="13" xfId="0" applyNumberFormat="1" applyFont="1" applyFill="1" applyBorder="1" applyAlignment="1">
      <alignment horizontal="center"/>
    </xf>
    <xf numFmtId="1" fontId="30" fillId="0" borderId="10" xfId="0" applyNumberFormat="1" applyFont="1" applyFill="1" applyBorder="1" applyAlignment="1">
      <alignment horizontal="left" vertical="center" wrapText="1"/>
    </xf>
    <xf numFmtId="176" fontId="7" fillId="0" borderId="10" xfId="0" applyNumberFormat="1" applyFont="1" applyFill="1" applyBorder="1" applyAlignment="1">
      <alignment horizontal="right"/>
    </xf>
    <xf numFmtId="176" fontId="9" fillId="0" borderId="1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/>
    </xf>
    <xf numFmtId="0" fontId="34" fillId="0" borderId="0" xfId="0" applyFont="1" applyFill="1" applyAlignment="1">
      <alignment/>
    </xf>
    <xf numFmtId="49" fontId="9" fillId="24" borderId="10" xfId="0" applyNumberFormat="1" applyFont="1" applyFill="1" applyBorder="1" applyAlignment="1">
      <alignment horizontal="center" wrapText="1"/>
    </xf>
    <xf numFmtId="2" fontId="24" fillId="24" borderId="10" xfId="54" applyNumberFormat="1" applyFont="1" applyFill="1" applyBorder="1" applyAlignment="1" applyProtection="1">
      <alignment horizontal="left" wrapText="1"/>
      <protection hidden="1"/>
    </xf>
    <xf numFmtId="49" fontId="33" fillId="0" borderId="14" xfId="64" applyNumberFormat="1" applyFont="1" applyFill="1" applyBorder="1" applyAlignment="1">
      <alignment horizontal="center" vertical="center" wrapText="1"/>
      <protection/>
    </xf>
    <xf numFmtId="0" fontId="11" fillId="0" borderId="18" xfId="0" applyFont="1" applyFill="1" applyBorder="1" applyAlignment="1">
      <alignment horizontal="left" vertical="center" wrapText="1"/>
    </xf>
    <xf numFmtId="49" fontId="29" fillId="0" borderId="14" xfId="64" applyNumberFormat="1" applyFont="1" applyFill="1" applyBorder="1" applyAlignment="1">
      <alignment horizontal="center" vertical="center" wrapText="1"/>
      <protection/>
    </xf>
    <xf numFmtId="2" fontId="6" fillId="0" borderId="10" xfId="60" applyNumberFormat="1" applyFont="1" applyFill="1" applyBorder="1" applyAlignment="1" applyProtection="1">
      <alignment horizontal="left" wrapText="1"/>
      <protection hidden="1"/>
    </xf>
    <xf numFmtId="0" fontId="10" fillId="0" borderId="10" xfId="0" applyFont="1" applyFill="1" applyBorder="1" applyAlignment="1">
      <alignment horizontal="center" wrapText="1"/>
    </xf>
    <xf numFmtId="1" fontId="10" fillId="0" borderId="10" xfId="0" applyNumberFormat="1" applyFont="1" applyFill="1" applyBorder="1" applyAlignment="1">
      <alignment horizontal="center" wrapText="1"/>
    </xf>
    <xf numFmtId="1" fontId="10" fillId="0" borderId="13" xfId="0" applyNumberFormat="1" applyFont="1" applyFill="1" applyBorder="1" applyAlignment="1">
      <alignment horizontal="center" wrapText="1"/>
    </xf>
    <xf numFmtId="49" fontId="13" fillId="0" borderId="13" xfId="64" applyNumberFormat="1" applyFont="1" applyFill="1" applyBorder="1" applyAlignment="1">
      <alignment horizontal="center" wrapText="1"/>
      <protection/>
    </xf>
    <xf numFmtId="49" fontId="13" fillId="0" borderId="14" xfId="64" applyNumberFormat="1" applyFont="1" applyFill="1" applyBorder="1" applyAlignment="1">
      <alignment horizontal="center" wrapText="1"/>
      <protection/>
    </xf>
    <xf numFmtId="49" fontId="13" fillId="0" borderId="15" xfId="64" applyNumberFormat="1" applyFont="1" applyFill="1" applyBorder="1" applyAlignment="1">
      <alignment horizontal="center" wrapText="1"/>
      <protection/>
    </xf>
    <xf numFmtId="49" fontId="13" fillId="0" borderId="14" xfId="64" applyNumberFormat="1" applyFont="1" applyFill="1" applyBorder="1" applyAlignment="1">
      <alignment horizontal="left" wrapText="1"/>
      <protection/>
    </xf>
    <xf numFmtId="0" fontId="11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176" fontId="6" fillId="0" borderId="0" xfId="0" applyNumberFormat="1" applyFont="1" applyFill="1" applyAlignment="1">
      <alignment/>
    </xf>
    <xf numFmtId="176" fontId="8" fillId="0" borderId="10" xfId="0" applyNumberFormat="1" applyFont="1" applyFill="1" applyBorder="1" applyAlignment="1">
      <alignment horizontal="right"/>
    </xf>
    <xf numFmtId="176" fontId="9" fillId="0" borderId="10" xfId="64" applyNumberFormat="1" applyFont="1" applyFill="1" applyBorder="1" applyAlignment="1">
      <alignment horizontal="right"/>
      <protection/>
    </xf>
    <xf numFmtId="176" fontId="7" fillId="0" borderId="10" xfId="64" applyNumberFormat="1" applyFont="1" applyFill="1" applyBorder="1" applyAlignment="1">
      <alignment horizontal="right"/>
      <protection/>
    </xf>
    <xf numFmtId="176" fontId="9" fillId="24" borderId="10" xfId="64" applyNumberFormat="1" applyFont="1" applyFill="1" applyBorder="1" applyAlignment="1">
      <alignment horizontal="right"/>
      <protection/>
    </xf>
    <xf numFmtId="176" fontId="9" fillId="24" borderId="10" xfId="0" applyNumberFormat="1" applyFont="1" applyFill="1" applyBorder="1" applyAlignment="1">
      <alignment horizontal="right"/>
    </xf>
    <xf numFmtId="176" fontId="7" fillId="24" borderId="10" xfId="0" applyNumberFormat="1" applyFont="1" applyFill="1" applyBorder="1" applyAlignment="1">
      <alignment horizontal="right"/>
    </xf>
    <xf numFmtId="176" fontId="9" fillId="24" borderId="10" xfId="0" applyNumberFormat="1" applyFont="1" applyFill="1" applyBorder="1" applyAlignment="1">
      <alignment horizontal="right" wrapText="1"/>
    </xf>
    <xf numFmtId="176" fontId="7" fillId="24" borderId="10" xfId="0" applyNumberFormat="1" applyFont="1" applyFill="1" applyBorder="1" applyAlignment="1">
      <alignment horizontal="right" wrapText="1"/>
    </xf>
    <xf numFmtId="176" fontId="8" fillId="0" borderId="10" xfId="72" applyNumberFormat="1" applyFont="1" applyFill="1" applyBorder="1" applyAlignment="1">
      <alignment horizontal="right"/>
    </xf>
    <xf numFmtId="176" fontId="6" fillId="0" borderId="10" xfId="72" applyNumberFormat="1" applyFont="1" applyFill="1" applyBorder="1" applyAlignment="1">
      <alignment horizontal="right"/>
    </xf>
    <xf numFmtId="176" fontId="7" fillId="24" borderId="10" xfId="64" applyNumberFormat="1" applyFont="1" applyFill="1" applyBorder="1" applyAlignment="1">
      <alignment horizontal="right"/>
      <protection/>
    </xf>
    <xf numFmtId="176" fontId="6" fillId="0" borderId="10" xfId="72" applyNumberFormat="1" applyFont="1" applyFill="1" applyBorder="1" applyAlignment="1">
      <alignment horizontal="right" wrapText="1"/>
    </xf>
    <xf numFmtId="176" fontId="29" fillId="24" borderId="10" xfId="0" applyNumberFormat="1" applyFont="1" applyFill="1" applyBorder="1" applyAlignment="1">
      <alignment horizontal="right"/>
    </xf>
    <xf numFmtId="176" fontId="33" fillId="24" borderId="10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176" fontId="10" fillId="0" borderId="10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1" fontId="8" fillId="0" borderId="10" xfId="0" applyNumberFormat="1" applyFont="1" applyFill="1" applyBorder="1" applyAlignment="1">
      <alignment horizontal="left" wrapText="1"/>
    </xf>
    <xf numFmtId="1" fontId="24" fillId="0" borderId="15" xfId="0" applyNumberFormat="1" applyFont="1" applyFill="1" applyBorder="1" applyAlignment="1">
      <alignment horizontal="left" vertical="center" wrapText="1"/>
    </xf>
    <xf numFmtId="49" fontId="9" fillId="24" borderId="13" xfId="0" applyNumberFormat="1" applyFont="1" applyFill="1" applyBorder="1" applyAlignment="1">
      <alignment horizontal="center"/>
    </xf>
    <xf numFmtId="49" fontId="9" fillId="24" borderId="10" xfId="64" applyNumberFormat="1" applyFont="1" applyFill="1" applyBorder="1" applyAlignment="1">
      <alignment horizontal="left" vertical="center" wrapText="1"/>
      <protection/>
    </xf>
    <xf numFmtId="49" fontId="9" fillId="0" borderId="10" xfId="0" applyNumberFormat="1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8" fillId="0" borderId="13" xfId="64" applyNumberFormat="1" applyFont="1" applyFill="1" applyBorder="1" applyAlignment="1">
      <alignment horizontal="center" wrapText="1"/>
      <protection/>
    </xf>
    <xf numFmtId="49" fontId="8" fillId="0" borderId="14" xfId="64" applyNumberFormat="1" applyFont="1" applyFill="1" applyBorder="1" applyAlignment="1">
      <alignment horizontal="center" wrapText="1"/>
      <protection/>
    </xf>
    <xf numFmtId="49" fontId="8" fillId="0" borderId="15" xfId="64" applyNumberFormat="1" applyFont="1" applyFill="1" applyBorder="1" applyAlignment="1">
      <alignment horizontal="center" wrapText="1"/>
      <protection/>
    </xf>
    <xf numFmtId="0" fontId="6" fillId="0" borderId="0" xfId="62" applyFont="1">
      <alignment/>
      <protection/>
    </xf>
    <xf numFmtId="0" fontId="4" fillId="0" borderId="0" xfId="62" applyFont="1" applyFill="1" applyBorder="1" applyAlignment="1">
      <alignment horizontal="centerContinuous" wrapText="1"/>
      <protection/>
    </xf>
    <xf numFmtId="0" fontId="12" fillId="0" borderId="0" xfId="62" applyFont="1" applyBorder="1">
      <alignment/>
      <protection/>
    </xf>
    <xf numFmtId="0" fontId="8" fillId="0" borderId="0" xfId="62" applyFont="1" applyFill="1" applyBorder="1" applyAlignment="1">
      <alignment wrapText="1"/>
      <protection/>
    </xf>
    <xf numFmtId="0" fontId="6" fillId="0" borderId="0" xfId="62" applyFont="1" applyBorder="1" applyAlignment="1">
      <alignment wrapText="1"/>
      <protection/>
    </xf>
    <xf numFmtId="0" fontId="8" fillId="0" borderId="10" xfId="62" applyFont="1" applyFill="1" applyBorder="1" applyAlignment="1">
      <alignment horizontal="center" vertical="center" wrapText="1"/>
      <protection/>
    </xf>
    <xf numFmtId="49" fontId="8" fillId="0" borderId="10" xfId="74" applyNumberFormat="1" applyFont="1" applyFill="1" applyBorder="1" applyAlignment="1" applyProtection="1">
      <alignment horizontal="centerContinuous" vertical="center" wrapText="1"/>
      <protection/>
    </xf>
    <xf numFmtId="180" fontId="8" fillId="0" borderId="10" xfId="74" applyNumberFormat="1" applyFont="1" applyFill="1" applyBorder="1" applyAlignment="1" applyProtection="1">
      <alignment horizontal="center" vertical="center" wrapText="1"/>
      <protection/>
    </xf>
    <xf numFmtId="0" fontId="8" fillId="24" borderId="10" xfId="62" applyFont="1" applyFill="1" applyBorder="1" applyAlignment="1">
      <alignment horizontal="center" vertical="center" wrapText="1"/>
      <protection/>
    </xf>
    <xf numFmtId="49" fontId="8" fillId="0" borderId="14" xfId="64" applyNumberFormat="1" applyFont="1" applyFill="1" applyBorder="1" applyAlignment="1">
      <alignment horizontal="left" wrapText="1"/>
      <protection/>
    </xf>
    <xf numFmtId="49" fontId="8" fillId="0" borderId="10" xfId="62" applyNumberFormat="1" applyFont="1" applyFill="1" applyBorder="1" applyAlignment="1">
      <alignment horizontal="center" wrapText="1"/>
      <protection/>
    </xf>
    <xf numFmtId="177" fontId="8" fillId="0" borderId="10" xfId="64" applyNumberFormat="1" applyFont="1" applyFill="1" applyBorder="1" applyAlignment="1">
      <alignment horizontal="right"/>
      <protection/>
    </xf>
    <xf numFmtId="0" fontId="8" fillId="0" borderId="0" xfId="62" applyFont="1">
      <alignment/>
      <protection/>
    </xf>
    <xf numFmtId="0" fontId="8" fillId="0" borderId="10" xfId="62" applyFont="1" applyFill="1" applyBorder="1" applyAlignment="1">
      <alignment horizontal="left" wrapText="1"/>
      <protection/>
    </xf>
    <xf numFmtId="0" fontId="8" fillId="24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49" fontId="9" fillId="24" borderId="10" xfId="64" applyNumberFormat="1" applyFont="1" applyFill="1" applyBorder="1" applyAlignment="1">
      <alignment horizontal="center" wrapText="1"/>
      <protection/>
    </xf>
    <xf numFmtId="49" fontId="7" fillId="24" borderId="10" xfId="64" applyNumberFormat="1" applyFont="1" applyFill="1" applyBorder="1" applyAlignment="1">
      <alignment horizontal="center" wrapText="1"/>
      <protection/>
    </xf>
    <xf numFmtId="49" fontId="7" fillId="0" borderId="10" xfId="64" applyNumberFormat="1" applyFont="1" applyFill="1" applyBorder="1" applyAlignment="1">
      <alignment horizontal="center" wrapText="1"/>
      <protection/>
    </xf>
    <xf numFmtId="2" fontId="6" fillId="0" borderId="0" xfId="54" applyNumberFormat="1" applyFont="1" applyFill="1" applyBorder="1" applyAlignment="1" applyProtection="1">
      <alignment horizontal="left" wrapText="1"/>
      <protection hidden="1"/>
    </xf>
    <xf numFmtId="49" fontId="6" fillId="0" borderId="0" xfId="64" applyNumberFormat="1" applyFont="1" applyFill="1" applyBorder="1" applyAlignment="1">
      <alignment horizontal="center" wrapText="1"/>
      <protection/>
    </xf>
    <xf numFmtId="49" fontId="6" fillId="0" borderId="0" xfId="64" applyNumberFormat="1" applyFont="1" applyFill="1" applyBorder="1" applyAlignment="1">
      <alignment horizontal="left" wrapText="1"/>
      <protection/>
    </xf>
    <xf numFmtId="49" fontId="6" fillId="0" borderId="0" xfId="62" applyNumberFormat="1" applyFont="1" applyFill="1" applyBorder="1" applyAlignment="1">
      <alignment horizontal="center" wrapText="1"/>
      <protection/>
    </xf>
    <xf numFmtId="177" fontId="6" fillId="0" borderId="0" xfId="64" applyNumberFormat="1" applyFont="1" applyFill="1" applyBorder="1" applyAlignment="1">
      <alignment horizontal="right"/>
      <protection/>
    </xf>
    <xf numFmtId="0" fontId="6" fillId="0" borderId="0" xfId="62" applyFont="1" applyBorder="1">
      <alignment/>
      <protection/>
    </xf>
    <xf numFmtId="2" fontId="8" fillId="0" borderId="0" xfId="54" applyNumberFormat="1" applyFont="1" applyFill="1" applyBorder="1" applyAlignment="1" applyProtection="1">
      <alignment horizontal="left" wrapText="1"/>
      <protection hidden="1"/>
    </xf>
    <xf numFmtId="49" fontId="8" fillId="0" borderId="0" xfId="64" applyNumberFormat="1" applyFont="1" applyFill="1" applyBorder="1" applyAlignment="1">
      <alignment horizontal="center" wrapText="1"/>
      <protection/>
    </xf>
    <xf numFmtId="49" fontId="8" fillId="0" borderId="0" xfId="64" applyNumberFormat="1" applyFont="1" applyFill="1" applyBorder="1" applyAlignment="1">
      <alignment horizontal="left" wrapText="1"/>
      <protection/>
    </xf>
    <xf numFmtId="49" fontId="8" fillId="0" borderId="0" xfId="62" applyNumberFormat="1" applyFont="1" applyFill="1" applyBorder="1" applyAlignment="1">
      <alignment horizontal="center" wrapText="1"/>
      <protection/>
    </xf>
    <xf numFmtId="177" fontId="8" fillId="0" borderId="0" xfId="64" applyNumberFormat="1" applyFont="1" applyFill="1" applyBorder="1" applyAlignment="1">
      <alignment horizontal="right"/>
      <protection/>
    </xf>
    <xf numFmtId="0" fontId="8" fillId="0" borderId="0" xfId="62" applyFont="1" applyBorder="1">
      <alignment/>
      <protection/>
    </xf>
    <xf numFmtId="0" fontId="24" fillId="0" borderId="0" xfId="62" applyFont="1" applyFill="1" applyBorder="1" applyAlignment="1">
      <alignment horizontal="left" wrapText="1"/>
      <protection/>
    </xf>
    <xf numFmtId="0" fontId="11" fillId="0" borderId="0" xfId="62" applyFont="1" applyFill="1" applyBorder="1" applyAlignment="1">
      <alignment horizontal="left" wrapText="1"/>
      <protection/>
    </xf>
    <xf numFmtId="2" fontId="11" fillId="0" borderId="0" xfId="54" applyNumberFormat="1" applyFont="1" applyFill="1" applyBorder="1" applyAlignment="1" applyProtection="1">
      <alignment horizontal="left" wrapText="1"/>
      <protection hidden="1"/>
    </xf>
    <xf numFmtId="2" fontId="24" fillId="0" borderId="0" xfId="54" applyNumberFormat="1" applyFont="1" applyFill="1" applyBorder="1" applyAlignment="1" applyProtection="1">
      <alignment horizontal="left" wrapText="1"/>
      <protection hidden="1"/>
    </xf>
    <xf numFmtId="2" fontId="11" fillId="0" borderId="0" xfId="55" applyNumberFormat="1" applyFont="1" applyFill="1" applyBorder="1" applyAlignment="1" applyProtection="1">
      <alignment horizontal="left" wrapText="1"/>
      <protection hidden="1"/>
    </xf>
    <xf numFmtId="1" fontId="24" fillId="0" borderId="0" xfId="62" applyNumberFormat="1" applyFont="1" applyFill="1" applyBorder="1" applyAlignment="1">
      <alignment horizontal="left" wrapText="1"/>
      <protection/>
    </xf>
    <xf numFmtId="2" fontId="8" fillId="0" borderId="0" xfId="59" applyNumberFormat="1" applyFont="1" applyFill="1" applyBorder="1" applyAlignment="1" applyProtection="1">
      <alignment horizontal="left" wrapText="1"/>
      <protection hidden="1"/>
    </xf>
    <xf numFmtId="177" fontId="8" fillId="0" borderId="0" xfId="62" applyNumberFormat="1" applyFont="1" applyBorder="1">
      <alignment/>
      <protection/>
    </xf>
    <xf numFmtId="49" fontId="7" fillId="24" borderId="10" xfId="64" applyNumberFormat="1" applyFont="1" applyFill="1" applyBorder="1" applyAlignment="1">
      <alignment wrapText="1"/>
      <protection/>
    </xf>
    <xf numFmtId="0" fontId="0" fillId="0" borderId="0" xfId="0" applyAlignment="1">
      <alignment/>
    </xf>
    <xf numFmtId="2" fontId="6" fillId="24" borderId="10" xfId="58" applyNumberFormat="1" applyFont="1" applyFill="1" applyBorder="1" applyAlignment="1" applyProtection="1">
      <alignment wrapText="1"/>
      <protection hidden="1"/>
    </xf>
    <xf numFmtId="0" fontId="6" fillId="0" borderId="0" xfId="61" applyFont="1" applyAlignment="1">
      <alignment horizontal="right" wrapText="1"/>
      <protection/>
    </xf>
    <xf numFmtId="0" fontId="6" fillId="0" borderId="0" xfId="61" applyFont="1" applyFill="1" applyAlignment="1">
      <alignment horizontal="right" wrapText="1"/>
      <protection/>
    </xf>
    <xf numFmtId="0" fontId="4" fillId="0" borderId="0" xfId="54" applyFont="1" applyAlignment="1">
      <alignment horizontal="centerContinuous" wrapText="1"/>
      <protection/>
    </xf>
    <xf numFmtId="0" fontId="12" fillId="0" borderId="0" xfId="62" applyFont="1">
      <alignment/>
      <protection/>
    </xf>
    <xf numFmtId="0" fontId="8" fillId="0" borderId="0" xfId="61" applyFont="1" applyAlignment="1">
      <alignment horizontal="center" wrapText="1"/>
      <protection/>
    </xf>
    <xf numFmtId="0" fontId="6" fillId="0" borderId="0" xfId="61" applyFont="1" applyFill="1" applyAlignment="1">
      <alignment horizontal="center"/>
      <protection/>
    </xf>
    <xf numFmtId="0" fontId="13" fillId="0" borderId="10" xfId="61" applyFont="1" applyBorder="1" applyAlignment="1">
      <alignment/>
      <protection/>
    </xf>
    <xf numFmtId="0" fontId="10" fillId="0" borderId="10" xfId="61" applyFont="1" applyBorder="1" applyAlignment="1">
      <alignment horizontal="center" wrapText="1"/>
      <protection/>
    </xf>
    <xf numFmtId="0" fontId="10" fillId="0" borderId="10" xfId="61" applyFont="1" applyFill="1" applyBorder="1" applyAlignment="1">
      <alignment horizontal="center" wrapText="1"/>
      <protection/>
    </xf>
    <xf numFmtId="0" fontId="13" fillId="24" borderId="10" xfId="61" applyFont="1" applyFill="1" applyBorder="1" applyAlignment="1">
      <alignment/>
      <protection/>
    </xf>
    <xf numFmtId="0" fontId="13" fillId="24" borderId="10" xfId="43" applyFont="1" applyFill="1" applyBorder="1" applyAlignment="1" applyProtection="1">
      <alignment wrapText="1"/>
      <protection/>
    </xf>
    <xf numFmtId="0" fontId="10" fillId="0" borderId="10" xfId="61" applyFont="1" applyBorder="1">
      <alignment/>
      <protection/>
    </xf>
    <xf numFmtId="0" fontId="10" fillId="0" borderId="10" xfId="63" applyFont="1" applyFill="1" applyBorder="1" applyAlignment="1">
      <alignment horizontal="left" wrapText="1"/>
      <protection/>
    </xf>
    <xf numFmtId="0" fontId="6" fillId="0" borderId="0" xfId="62" applyFont="1" applyAlignment="1">
      <alignment horizontal="right" vertical="center"/>
      <protection/>
    </xf>
    <xf numFmtId="0" fontId="1" fillId="0" borderId="0" xfId="62" applyFont="1">
      <alignment/>
      <protection/>
    </xf>
    <xf numFmtId="0" fontId="6" fillId="0" borderId="0" xfId="61" applyFont="1">
      <alignment/>
      <protection/>
    </xf>
    <xf numFmtId="0" fontId="37" fillId="0" borderId="0" xfId="62" applyFont="1">
      <alignment/>
      <protection/>
    </xf>
    <xf numFmtId="176" fontId="13" fillId="0" borderId="10" xfId="61" applyNumberFormat="1" applyFont="1" applyFill="1" applyBorder="1" applyAlignment="1">
      <alignment horizontal="right" wrapText="1"/>
      <protection/>
    </xf>
    <xf numFmtId="176" fontId="10" fillId="0" borderId="10" xfId="61" applyNumberFormat="1" applyFont="1" applyFill="1" applyBorder="1" applyAlignment="1">
      <alignment horizontal="right"/>
      <protection/>
    </xf>
    <xf numFmtId="49" fontId="10" fillId="0" borderId="19" xfId="0" applyNumberFormat="1" applyFont="1" applyBorder="1" applyAlignment="1">
      <alignment horizontal="center"/>
    </xf>
    <xf numFmtId="0" fontId="10" fillId="25" borderId="19" xfId="0" applyFont="1" applyFill="1" applyBorder="1" applyAlignment="1">
      <alignment horizontal="left" vertical="center" wrapText="1"/>
    </xf>
    <xf numFmtId="0" fontId="10" fillId="0" borderId="19" xfId="0" applyFont="1" applyBorder="1" applyAlignment="1">
      <alignment wrapText="1"/>
    </xf>
    <xf numFmtId="49" fontId="13" fillId="25" borderId="19" xfId="0" applyNumberFormat="1" applyFont="1" applyFill="1" applyBorder="1" applyAlignment="1">
      <alignment horizontal="center"/>
    </xf>
    <xf numFmtId="0" fontId="13" fillId="25" borderId="19" xfId="0" applyFont="1" applyFill="1" applyBorder="1" applyAlignment="1">
      <alignment horizontal="left" wrapText="1"/>
    </xf>
    <xf numFmtId="0" fontId="10" fillId="0" borderId="19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wrapText="1"/>
    </xf>
    <xf numFmtId="0" fontId="10" fillId="25" borderId="19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13" fillId="0" borderId="10" xfId="0" applyFont="1" applyBorder="1" applyAlignment="1">
      <alignment horizontal="left" vertical="center" wrapText="1"/>
    </xf>
    <xf numFmtId="1" fontId="11" fillId="0" borderId="15" xfId="0" applyNumberFormat="1" applyFont="1" applyFill="1" applyBorder="1" applyAlignment="1">
      <alignment horizontal="left" vertical="center" wrapText="1"/>
    </xf>
    <xf numFmtId="2" fontId="24" fillId="0" borderId="10" xfId="54" applyNumberFormat="1" applyFont="1" applyFill="1" applyBorder="1" applyAlignment="1" applyProtection="1">
      <alignment horizontal="left" wrapText="1"/>
      <protection hidden="1"/>
    </xf>
    <xf numFmtId="0" fontId="8" fillId="0" borderId="10" xfId="0" applyFont="1" applyFill="1" applyBorder="1" applyAlignment="1">
      <alignment horizontal="left" wrapText="1"/>
    </xf>
    <xf numFmtId="2" fontId="11" fillId="24" borderId="15" xfId="54" applyNumberFormat="1" applyFont="1" applyFill="1" applyBorder="1" applyAlignment="1" applyProtection="1">
      <alignment horizontal="left" wrapText="1"/>
      <protection hidden="1"/>
    </xf>
    <xf numFmtId="49" fontId="9" fillId="24" borderId="10" xfId="64" applyNumberFormat="1" applyFont="1" applyFill="1" applyBorder="1" applyAlignment="1">
      <alignment wrapText="1"/>
      <protection/>
    </xf>
    <xf numFmtId="49" fontId="10" fillId="0" borderId="13" xfId="0" applyNumberFormat="1" applyFont="1" applyFill="1" applyBorder="1" applyAlignment="1">
      <alignment horizontal="center" wrapText="1"/>
    </xf>
    <xf numFmtId="49" fontId="10" fillId="0" borderId="14" xfId="0" applyNumberFormat="1" applyFont="1" applyFill="1" applyBorder="1" applyAlignment="1">
      <alignment horizont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49" fontId="6" fillId="0" borderId="13" xfId="64" applyNumberFormat="1" applyFont="1" applyFill="1" applyBorder="1" applyAlignment="1">
      <alignment horizontal="center" wrapText="1"/>
      <protection/>
    </xf>
    <xf numFmtId="49" fontId="6" fillId="0" borderId="14" xfId="64" applyNumberFormat="1" applyFont="1" applyFill="1" applyBorder="1" applyAlignment="1">
      <alignment horizontal="center" wrapText="1"/>
      <protection/>
    </xf>
    <xf numFmtId="49" fontId="6" fillId="0" borderId="15" xfId="64" applyNumberFormat="1" applyFont="1" applyFill="1" applyBorder="1" applyAlignment="1">
      <alignment horizontal="center" wrapText="1"/>
      <protection/>
    </xf>
    <xf numFmtId="49" fontId="8" fillId="0" borderId="14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49" fontId="13" fillId="0" borderId="13" xfId="0" applyNumberFormat="1" applyFont="1" applyFill="1" applyBorder="1" applyAlignment="1">
      <alignment horizontal="center" wrapText="1"/>
    </xf>
    <xf numFmtId="49" fontId="13" fillId="0" borderId="14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wrapText="1"/>
    </xf>
    <xf numFmtId="176" fontId="10" fillId="0" borderId="13" xfId="0" applyNumberFormat="1" applyFont="1" applyFill="1" applyBorder="1" applyAlignment="1">
      <alignment horizontal="right"/>
    </xf>
    <xf numFmtId="176" fontId="8" fillId="0" borderId="13" xfId="72" applyNumberFormat="1" applyFont="1" applyFill="1" applyBorder="1" applyAlignment="1">
      <alignment horizontal="right"/>
    </xf>
    <xf numFmtId="176" fontId="6" fillId="0" borderId="13" xfId="72" applyNumberFormat="1" applyFont="1" applyFill="1" applyBorder="1" applyAlignment="1">
      <alignment horizontal="right"/>
    </xf>
    <xf numFmtId="176" fontId="9" fillId="0" borderId="13" xfId="0" applyNumberFormat="1" applyFont="1" applyFill="1" applyBorder="1" applyAlignment="1">
      <alignment horizontal="right" wrapText="1"/>
    </xf>
    <xf numFmtId="176" fontId="7" fillId="0" borderId="13" xfId="0" applyNumberFormat="1" applyFont="1" applyFill="1" applyBorder="1" applyAlignment="1">
      <alignment horizontal="right" wrapText="1"/>
    </xf>
    <xf numFmtId="176" fontId="6" fillId="0" borderId="13" xfId="72" applyNumberFormat="1" applyFont="1" applyFill="1" applyBorder="1" applyAlignment="1">
      <alignment horizontal="right" wrapText="1"/>
    </xf>
    <xf numFmtId="176" fontId="8" fillId="0" borderId="13" xfId="0" applyNumberFormat="1" applyFont="1" applyFill="1" applyBorder="1" applyAlignment="1">
      <alignment horizontal="right"/>
    </xf>
    <xf numFmtId="176" fontId="13" fillId="0" borderId="13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7" fillId="0" borderId="10" xfId="64" applyFont="1" applyFill="1" applyBorder="1" applyAlignment="1">
      <alignment horizontal="left"/>
      <protection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0" fillId="0" borderId="0" xfId="0" applyAlignment="1">
      <alignment wrapText="1"/>
    </xf>
    <xf numFmtId="0" fontId="6" fillId="0" borderId="10" xfId="0" applyFont="1" applyFill="1" applyBorder="1" applyAlignment="1">
      <alignment/>
    </xf>
    <xf numFmtId="0" fontId="6" fillId="0" borderId="10" xfId="62" applyFont="1" applyBorder="1">
      <alignment/>
      <protection/>
    </xf>
    <xf numFmtId="0" fontId="8" fillId="0" borderId="10" xfId="62" applyFont="1" applyBorder="1">
      <alignment/>
      <protection/>
    </xf>
    <xf numFmtId="0" fontId="8" fillId="0" borderId="10" xfId="62" applyFont="1" applyBorder="1" applyAlignment="1">
      <alignment wrapText="1"/>
      <protection/>
    </xf>
    <xf numFmtId="0" fontId="10" fillId="0" borderId="10" xfId="62" applyFont="1" applyBorder="1" applyAlignment="1">
      <alignment horizontal="center" wrapText="1"/>
      <protection/>
    </xf>
    <xf numFmtId="187" fontId="10" fillId="0" borderId="21" xfId="73" applyNumberFormat="1" applyFont="1" applyFill="1" applyBorder="1" applyAlignment="1" applyProtection="1">
      <alignment horizontal="center" vertical="center" wrapText="1"/>
      <protection/>
    </xf>
    <xf numFmtId="177" fontId="10" fillId="25" borderId="21" xfId="73" applyNumberFormat="1" applyFont="1" applyFill="1" applyBorder="1" applyAlignment="1" applyProtection="1">
      <alignment/>
      <protection/>
    </xf>
    <xf numFmtId="177" fontId="13" fillId="25" borderId="21" xfId="73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176" fontId="0" fillId="0" borderId="10" xfId="0" applyNumberFormat="1" applyFont="1" applyBorder="1" applyAlignment="1">
      <alignment/>
    </xf>
    <xf numFmtId="176" fontId="6" fillId="0" borderId="10" xfId="62" applyNumberFormat="1" applyFont="1" applyBorder="1">
      <alignment/>
      <protection/>
    </xf>
    <xf numFmtId="176" fontId="8" fillId="0" borderId="10" xfId="62" applyNumberFormat="1" applyFont="1" applyBorder="1">
      <alignment/>
      <protection/>
    </xf>
    <xf numFmtId="176" fontId="6" fillId="0" borderId="0" xfId="62" applyNumberFormat="1" applyFont="1">
      <alignment/>
      <protection/>
    </xf>
    <xf numFmtId="176" fontId="8" fillId="0" borderId="0" xfId="62" applyNumberFormat="1" applyFont="1">
      <alignment/>
      <protection/>
    </xf>
    <xf numFmtId="176" fontId="6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/>
    </xf>
    <xf numFmtId="176" fontId="5" fillId="0" borderId="10" xfId="0" applyNumberFormat="1" applyFont="1" applyFill="1" applyBorder="1" applyAlignment="1">
      <alignment/>
    </xf>
    <xf numFmtId="176" fontId="7" fillId="0" borderId="10" xfId="64" applyNumberFormat="1" applyFont="1" applyFill="1" applyBorder="1" applyAlignment="1">
      <alignment horizontal="left"/>
      <protection/>
    </xf>
    <xf numFmtId="176" fontId="18" fillId="0" borderId="10" xfId="0" applyNumberFormat="1" applyFont="1" applyFill="1" applyBorder="1" applyAlignment="1">
      <alignment/>
    </xf>
    <xf numFmtId="49" fontId="9" fillId="0" borderId="10" xfId="64" applyNumberFormat="1" applyFont="1" applyFill="1" applyBorder="1" applyAlignment="1">
      <alignment horizontal="left"/>
      <protection/>
    </xf>
    <xf numFmtId="0" fontId="7" fillId="0" borderId="10" xfId="64" applyFont="1" applyFill="1" applyBorder="1" applyAlignment="1">
      <alignment horizontal="right"/>
      <protection/>
    </xf>
    <xf numFmtId="0" fontId="9" fillId="0" borderId="10" xfId="64" applyFont="1" applyFill="1" applyBorder="1" applyAlignment="1">
      <alignment horizontal="right"/>
      <protection/>
    </xf>
    <xf numFmtId="49" fontId="18" fillId="0" borderId="10" xfId="0" applyNumberFormat="1" applyFont="1" applyFill="1" applyBorder="1" applyAlignment="1">
      <alignment/>
    </xf>
    <xf numFmtId="49" fontId="18" fillId="0" borderId="10" xfId="0" applyNumberFormat="1" applyFont="1" applyFill="1" applyBorder="1" applyAlignment="1">
      <alignment/>
    </xf>
    <xf numFmtId="0" fontId="7" fillId="0" borderId="10" xfId="64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9" fillId="0" borderId="0" xfId="0" applyFont="1" applyFill="1" applyAlignment="1">
      <alignment horizontal="center" wrapText="1"/>
    </xf>
    <xf numFmtId="177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176" fontId="9" fillId="0" borderId="22" xfId="73" applyNumberFormat="1" applyFont="1" applyFill="1" applyBorder="1" applyAlignment="1">
      <alignment horizontal="center" wrapText="1"/>
    </xf>
    <xf numFmtId="176" fontId="9" fillId="0" borderId="23" xfId="73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5" fillId="0" borderId="22" xfId="0" applyFont="1" applyFill="1" applyBorder="1" applyAlignment="1">
      <alignment wrapText="1"/>
    </xf>
    <xf numFmtId="176" fontId="16" fillId="0" borderId="24" xfId="0" applyNumberFormat="1" applyFont="1" applyFill="1" applyBorder="1" applyAlignment="1">
      <alignment horizontal="center" wrapText="1"/>
    </xf>
    <xf numFmtId="0" fontId="0" fillId="0" borderId="24" xfId="0" applyBorder="1" applyAlignment="1">
      <alignment/>
    </xf>
    <xf numFmtId="0" fontId="18" fillId="0" borderId="11" xfId="0" applyFont="1" applyFill="1" applyBorder="1" applyAlignment="1">
      <alignment wrapText="1"/>
    </xf>
    <xf numFmtId="0" fontId="18" fillId="0" borderId="17" xfId="0" applyFont="1" applyFill="1" applyBorder="1" applyAlignment="1">
      <alignment wrapText="1"/>
    </xf>
    <xf numFmtId="0" fontId="7" fillId="0" borderId="13" xfId="64" applyFont="1" applyFill="1" applyBorder="1" applyAlignment="1">
      <alignment horizontal="center" vertical="center" wrapText="1"/>
      <protection/>
    </xf>
    <xf numFmtId="0" fontId="7" fillId="0" borderId="14" xfId="54" applyFont="1" applyFill="1" applyBorder="1" applyAlignment="1">
      <alignment horizontal="center" vertical="center" wrapText="1"/>
      <protection/>
    </xf>
    <xf numFmtId="0" fontId="7" fillId="0" borderId="15" xfId="54" applyFont="1" applyFill="1" applyBorder="1" applyAlignment="1">
      <alignment horizontal="center" vertical="center" wrapText="1"/>
      <protection/>
    </xf>
    <xf numFmtId="0" fontId="11" fillId="0" borderId="11" xfId="58" applyNumberFormat="1" applyFont="1" applyFill="1" applyBorder="1" applyAlignment="1" applyProtection="1">
      <alignment horizontal="center" vertical="center" wrapText="1"/>
      <protection hidden="1"/>
    </xf>
    <xf numFmtId="0" fontId="11" fillId="0" borderId="17" xfId="58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6" fillId="0" borderId="24" xfId="0" applyFont="1" applyFill="1" applyBorder="1" applyAlignment="1">
      <alignment horizontal="right"/>
    </xf>
    <xf numFmtId="0" fontId="4" fillId="0" borderId="0" xfId="62" applyFont="1" applyFill="1" applyBorder="1" applyAlignment="1">
      <alignment horizontal="center" wrapText="1"/>
      <protection/>
    </xf>
    <xf numFmtId="0" fontId="6" fillId="0" borderId="24" xfId="62" applyFont="1" applyFill="1" applyBorder="1" applyAlignment="1">
      <alignment horizontal="right" wrapText="1"/>
      <protection/>
    </xf>
    <xf numFmtId="0" fontId="0" fillId="0" borderId="24" xfId="0" applyBorder="1" applyAlignment="1">
      <alignment wrapText="1"/>
    </xf>
    <xf numFmtId="49" fontId="8" fillId="0" borderId="13" xfId="74" applyNumberFormat="1" applyFont="1" applyFill="1" applyBorder="1" applyAlignment="1" applyProtection="1">
      <alignment horizontal="center" vertical="center" wrapText="1"/>
      <protection/>
    </xf>
    <xf numFmtId="49" fontId="8" fillId="0" borderId="14" xfId="74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6" fillId="0" borderId="0" xfId="62" applyFont="1" applyAlignment="1">
      <alignment horizontal="right"/>
      <protection/>
    </xf>
    <xf numFmtId="0" fontId="6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24" xfId="62" applyFont="1" applyBorder="1" applyAlignment="1">
      <alignment horizontal="right"/>
      <protection/>
    </xf>
    <xf numFmtId="0" fontId="4" fillId="0" borderId="0" xfId="54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8" fillId="0" borderId="11" xfId="62" applyFont="1" applyBorder="1" applyAlignment="1">
      <alignment wrapText="1"/>
      <protection/>
    </xf>
    <xf numFmtId="0" fontId="0" fillId="0" borderId="17" xfId="0" applyBorder="1" applyAlignment="1">
      <alignment wrapText="1"/>
    </xf>
    <xf numFmtId="0" fontId="0" fillId="0" borderId="24" xfId="0" applyFont="1" applyBorder="1" applyAlignment="1">
      <alignment/>
    </xf>
    <xf numFmtId="0" fontId="6" fillId="0" borderId="0" xfId="0" applyNumberFormat="1" applyFont="1" applyAlignment="1">
      <alignment horizontal="right"/>
    </xf>
    <xf numFmtId="0" fontId="8" fillId="0" borderId="0" xfId="0" applyFont="1" applyAlignment="1">
      <alignment horizontal="right" wrapText="1"/>
    </xf>
    <xf numFmtId="0" fontId="38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>
      <alignment horizontal="center" vertical="center" wrapText="1"/>
    </xf>
    <xf numFmtId="0" fontId="10" fillId="25" borderId="19" xfId="0" applyFont="1" applyFill="1" applyBorder="1" applyAlignment="1">
      <alignment horizontal="center" vertical="center" wrapText="1"/>
    </xf>
    <xf numFmtId="187" fontId="10" fillId="0" borderId="21" xfId="7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24" xfId="0" applyFill="1" applyBorder="1" applyAlignment="1">
      <alignment/>
    </xf>
    <xf numFmtId="49" fontId="7" fillId="0" borderId="13" xfId="64" applyNumberFormat="1" applyFont="1" applyFill="1" applyBorder="1" applyAlignment="1">
      <alignment horizontal="left" vertical="center" wrapText="1"/>
      <protection/>
    </xf>
    <xf numFmtId="49" fontId="7" fillId="0" borderId="14" xfId="64" applyNumberFormat="1" applyFont="1" applyFill="1" applyBorder="1" applyAlignment="1">
      <alignment horizontal="left" vertical="center" wrapText="1"/>
      <protection/>
    </xf>
    <xf numFmtId="49" fontId="7" fillId="0" borderId="15" xfId="64" applyNumberFormat="1" applyFont="1" applyFill="1" applyBorder="1" applyAlignment="1">
      <alignment horizontal="left" vertical="center" wrapText="1"/>
      <protection/>
    </xf>
    <xf numFmtId="176" fontId="9" fillId="0" borderId="13" xfId="64" applyNumberFormat="1" applyFont="1" applyFill="1" applyBorder="1" applyAlignment="1">
      <alignment horizontal="right"/>
      <protection/>
    </xf>
    <xf numFmtId="2" fontId="11" fillId="0" borderId="10" xfId="58" applyNumberFormat="1" applyFont="1" applyFill="1" applyBorder="1" applyAlignment="1" applyProtection="1">
      <alignment horizontal="left" wrapText="1"/>
      <protection hidden="1"/>
    </xf>
    <xf numFmtId="176" fontId="7" fillId="0" borderId="13" xfId="64" applyNumberFormat="1" applyFont="1" applyFill="1" applyBorder="1" applyAlignment="1">
      <alignment horizontal="right"/>
      <protection/>
    </xf>
    <xf numFmtId="176" fontId="9" fillId="0" borderId="13" xfId="0" applyNumberFormat="1" applyFont="1" applyFill="1" applyBorder="1" applyAlignment="1">
      <alignment horizontal="right"/>
    </xf>
    <xf numFmtId="0" fontId="6" fillId="0" borderId="10" xfId="57" applyNumberFormat="1" applyFont="1" applyFill="1" applyBorder="1" applyAlignment="1" applyProtection="1">
      <alignment horizontal="left" wrapText="1"/>
      <protection hidden="1"/>
    </xf>
    <xf numFmtId="176" fontId="7" fillId="0" borderId="13" xfId="0" applyNumberFormat="1" applyFont="1" applyFill="1" applyBorder="1" applyAlignment="1">
      <alignment horizontal="right"/>
    </xf>
    <xf numFmtId="2" fontId="11" fillId="0" borderId="10" xfId="57" applyNumberFormat="1" applyFont="1" applyFill="1" applyBorder="1" applyAlignment="1" applyProtection="1">
      <alignment horizontal="left" wrapText="1"/>
      <protection hidden="1"/>
    </xf>
    <xf numFmtId="2" fontId="24" fillId="0" borderId="10" xfId="57" applyNumberFormat="1" applyFont="1" applyFill="1" applyBorder="1" applyAlignment="1" applyProtection="1">
      <alignment horizontal="left" wrapText="1"/>
      <protection hidden="1"/>
    </xf>
    <xf numFmtId="49" fontId="19" fillId="0" borderId="10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/>
    </xf>
    <xf numFmtId="2" fontId="10" fillId="0" borderId="10" xfId="60" applyNumberFormat="1" applyFont="1" applyFill="1" applyBorder="1" applyAlignment="1" applyProtection="1">
      <alignment horizontal="left" wrapText="1"/>
      <protection hidden="1"/>
    </xf>
    <xf numFmtId="49" fontId="10" fillId="0" borderId="13" xfId="64" applyNumberFormat="1" applyFont="1" applyFill="1" applyBorder="1" applyAlignment="1">
      <alignment horizontal="center" wrapText="1"/>
      <protection/>
    </xf>
    <xf numFmtId="49" fontId="10" fillId="0" borderId="14" xfId="64" applyNumberFormat="1" applyFont="1" applyFill="1" applyBorder="1" applyAlignment="1">
      <alignment horizontal="center" wrapText="1"/>
      <protection/>
    </xf>
    <xf numFmtId="49" fontId="10" fillId="0" borderId="15" xfId="64" applyNumberFormat="1" applyFont="1" applyFill="1" applyBorder="1" applyAlignment="1">
      <alignment horizontal="center" wrapText="1"/>
      <protection/>
    </xf>
    <xf numFmtId="49" fontId="10" fillId="0" borderId="14" xfId="64" applyNumberFormat="1" applyFont="1" applyFill="1" applyBorder="1" applyAlignment="1">
      <alignment horizontal="left" wrapText="1"/>
      <protection/>
    </xf>
    <xf numFmtId="176" fontId="10" fillId="0" borderId="13" xfId="72" applyNumberFormat="1" applyFont="1" applyFill="1" applyBorder="1" applyAlignment="1">
      <alignment horizontal="right"/>
    </xf>
    <xf numFmtId="0" fontId="26" fillId="0" borderId="10" xfId="0" applyFont="1" applyFill="1" applyBorder="1" applyAlignment="1">
      <alignment horizontal="center" wrapText="1"/>
    </xf>
    <xf numFmtId="176" fontId="14" fillId="0" borderId="13" xfId="0" applyNumberFormat="1" applyFont="1" applyFill="1" applyBorder="1" applyAlignment="1">
      <alignment horizontal="right"/>
    </xf>
    <xf numFmtId="0" fontId="6" fillId="0" borderId="10" xfId="57" applyNumberFormat="1" applyFont="1" applyFill="1" applyBorder="1" applyAlignment="1" applyProtection="1">
      <alignment wrapText="1"/>
      <protection hidden="1"/>
    </xf>
    <xf numFmtId="0" fontId="9" fillId="0" borderId="10" xfId="0" applyFont="1" applyFill="1" applyBorder="1" applyAlignment="1">
      <alignment horizontal="center"/>
    </xf>
    <xf numFmtId="2" fontId="31" fillId="0" borderId="10" xfId="58" applyNumberFormat="1" applyFont="1" applyFill="1" applyBorder="1" applyAlignment="1" applyProtection="1">
      <alignment wrapText="1"/>
      <protection hidden="1"/>
    </xf>
    <xf numFmtId="49" fontId="19" fillId="0" borderId="13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2" fontId="6" fillId="0" borderId="10" xfId="57" applyNumberFormat="1" applyFont="1" applyFill="1" applyBorder="1" applyAlignment="1" applyProtection="1">
      <alignment horizontal="left" wrapText="1"/>
      <protection hidden="1"/>
    </xf>
    <xf numFmtId="2" fontId="10" fillId="0" borderId="10" xfId="54" applyNumberFormat="1" applyFont="1" applyFill="1" applyBorder="1" applyAlignment="1" applyProtection="1">
      <alignment horizontal="left" wrapText="1"/>
      <protection hidden="1"/>
    </xf>
    <xf numFmtId="0" fontId="31" fillId="0" borderId="10" xfId="0" applyFont="1" applyFill="1" applyBorder="1" applyAlignment="1">
      <alignment horizontal="right" wrapText="1"/>
    </xf>
    <xf numFmtId="176" fontId="19" fillId="0" borderId="13" xfId="0" applyNumberFormat="1" applyFont="1" applyFill="1" applyBorder="1" applyAlignment="1">
      <alignment horizontal="right"/>
    </xf>
    <xf numFmtId="0" fontId="30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0" fontId="30" fillId="0" borderId="10" xfId="0" applyNumberFormat="1" applyFont="1" applyFill="1" applyBorder="1" applyAlignment="1">
      <alignment wrapText="1"/>
    </xf>
    <xf numFmtId="10" fontId="7" fillId="0" borderId="10" xfId="0" applyNumberFormat="1" applyFont="1" applyFill="1" applyBorder="1" applyAlignment="1">
      <alignment wrapText="1"/>
    </xf>
    <xf numFmtId="0" fontId="7" fillId="0" borderId="14" xfId="0" applyFont="1" applyFill="1" applyBorder="1" applyAlignment="1">
      <alignment horizontal="center"/>
    </xf>
    <xf numFmtId="2" fontId="30" fillId="0" borderId="10" xfId="58" applyNumberFormat="1" applyFont="1" applyFill="1" applyBorder="1" applyAlignment="1" applyProtection="1">
      <alignment horizontal="left" wrapText="1"/>
      <protection hidden="1"/>
    </xf>
    <xf numFmtId="0" fontId="9" fillId="0" borderId="14" xfId="0" applyFont="1" applyFill="1" applyBorder="1" applyAlignment="1">
      <alignment horizontal="center"/>
    </xf>
    <xf numFmtId="2" fontId="29" fillId="0" borderId="10" xfId="58" applyNumberFormat="1" applyFont="1" applyFill="1" applyBorder="1" applyAlignment="1" applyProtection="1">
      <alignment horizontal="left" wrapText="1"/>
      <protection hidden="1"/>
    </xf>
    <xf numFmtId="2" fontId="32" fillId="0" borderId="10" xfId="54" applyNumberFormat="1" applyFont="1" applyFill="1" applyBorder="1" applyAlignment="1" applyProtection="1">
      <alignment horizontal="left" wrapText="1"/>
      <protection hidden="1"/>
    </xf>
    <xf numFmtId="49" fontId="18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176" fontId="29" fillId="0" borderId="13" xfId="0" applyNumberFormat="1" applyFont="1" applyFill="1" applyBorder="1" applyAlignment="1">
      <alignment horizontal="right"/>
    </xf>
    <xf numFmtId="2" fontId="11" fillId="0" borderId="15" xfId="54" applyNumberFormat="1" applyFont="1" applyFill="1" applyBorder="1" applyAlignment="1" applyProtection="1">
      <alignment horizontal="left" wrapText="1"/>
      <protection hidden="1"/>
    </xf>
    <xf numFmtId="49" fontId="9" fillId="0" borderId="13" xfId="0" applyNumberFormat="1" applyFont="1" applyFill="1" applyBorder="1" applyAlignment="1">
      <alignment horizontal="center"/>
    </xf>
    <xf numFmtId="176" fontId="33" fillId="0" borderId="13" xfId="0" applyNumberFormat="1" applyFont="1" applyFill="1" applyBorder="1" applyAlignment="1">
      <alignment horizontal="right"/>
    </xf>
    <xf numFmtId="1" fontId="24" fillId="0" borderId="10" xfId="64" applyNumberFormat="1" applyFont="1" applyFill="1" applyBorder="1" applyAlignment="1">
      <alignment horizontal="center" vertical="center" wrapText="1"/>
      <protection/>
    </xf>
    <xf numFmtId="49" fontId="24" fillId="0" borderId="10" xfId="64" applyNumberFormat="1" applyFont="1" applyFill="1" applyBorder="1" applyAlignment="1">
      <alignment horizontal="center" vertical="center" wrapText="1"/>
      <protection/>
    </xf>
    <xf numFmtId="49" fontId="24" fillId="0" borderId="13" xfId="64" applyNumberFormat="1" applyFont="1" applyFill="1" applyBorder="1" applyAlignment="1">
      <alignment horizontal="center" vertical="center" wrapText="1"/>
      <protection/>
    </xf>
    <xf numFmtId="49" fontId="24" fillId="0" borderId="14" xfId="64" applyNumberFormat="1" applyFont="1" applyFill="1" applyBorder="1" applyAlignment="1">
      <alignment horizontal="left" vertical="center" wrapText="1"/>
      <protection/>
    </xf>
    <xf numFmtId="49" fontId="9" fillId="0" borderId="10" xfId="64" applyNumberFormat="1" applyFont="1" applyFill="1" applyBorder="1" applyAlignment="1">
      <alignment horizontal="left" vertical="center" wrapText="1"/>
      <protection/>
    </xf>
    <xf numFmtId="49" fontId="9" fillId="0" borderId="13" xfId="64" applyNumberFormat="1" applyFont="1" applyFill="1" applyBorder="1" applyAlignment="1">
      <alignment horizontal="left" vertical="center" wrapText="1"/>
      <protection/>
    </xf>
    <xf numFmtId="49" fontId="9" fillId="0" borderId="15" xfId="64" applyNumberFormat="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wrapText="1"/>
    </xf>
    <xf numFmtId="49" fontId="7" fillId="0" borderId="10" xfId="64" applyNumberFormat="1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64" applyNumberFormat="1" applyFont="1" applyFill="1" applyBorder="1" applyAlignment="1">
      <alignment horizontal="left" vertical="center" wrapText="1"/>
      <protection/>
    </xf>
    <xf numFmtId="49" fontId="8" fillId="0" borderId="13" xfId="64" applyNumberFormat="1" applyFont="1" applyFill="1" applyBorder="1" applyAlignment="1">
      <alignment horizontal="left" vertical="center" wrapText="1"/>
      <protection/>
    </xf>
    <xf numFmtId="49" fontId="8" fillId="0" borderId="14" xfId="64" applyNumberFormat="1" applyFont="1" applyFill="1" applyBorder="1" applyAlignment="1">
      <alignment horizontal="left" vertical="center" wrapText="1"/>
      <protection/>
    </xf>
    <xf numFmtId="49" fontId="8" fillId="0" borderId="15" xfId="64" applyNumberFormat="1" applyFont="1" applyFill="1" applyBorder="1" applyAlignment="1">
      <alignment horizontal="left" vertical="center" wrapText="1"/>
      <protection/>
    </xf>
    <xf numFmtId="176" fontId="8" fillId="0" borderId="13" xfId="64" applyNumberFormat="1" applyFont="1" applyFill="1" applyBorder="1" applyAlignment="1">
      <alignment horizontal="right"/>
      <protection/>
    </xf>
    <xf numFmtId="0" fontId="7" fillId="0" borderId="10" xfId="0" applyFont="1" applyFill="1" applyBorder="1" applyAlignment="1">
      <alignment wrapText="1"/>
    </xf>
    <xf numFmtId="1" fontId="9" fillId="0" borderId="10" xfId="54" applyNumberFormat="1" applyFont="1" applyFill="1" applyBorder="1" applyAlignment="1">
      <alignment horizontal="left" vertical="center" wrapText="1"/>
      <protection/>
    </xf>
    <xf numFmtId="49" fontId="9" fillId="0" borderId="13" xfId="54" applyNumberFormat="1" applyFont="1" applyFill="1" applyBorder="1" applyAlignment="1">
      <alignment horizontal="left" vertical="center" wrapText="1"/>
      <protection/>
    </xf>
    <xf numFmtId="49" fontId="9" fillId="0" borderId="14" xfId="54" applyNumberFormat="1" applyFont="1" applyFill="1" applyBorder="1" applyAlignment="1">
      <alignment horizontal="left" vertical="center" wrapText="1"/>
      <protection/>
    </xf>
    <xf numFmtId="176" fontId="10" fillId="0" borderId="13" xfId="54" applyNumberFormat="1" applyFont="1" applyFill="1" applyBorder="1" applyAlignment="1">
      <alignment horizontal="right"/>
      <protection/>
    </xf>
    <xf numFmtId="0" fontId="0" fillId="0" borderId="25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textRotation="90" wrapText="1"/>
    </xf>
    <xf numFmtId="176" fontId="9" fillId="0" borderId="10" xfId="73" applyNumberFormat="1" applyFont="1" applyFill="1" applyBorder="1" applyAlignment="1">
      <alignment horizontal="center" vertical="center" wrapText="1"/>
    </xf>
    <xf numFmtId="176" fontId="9" fillId="0" borderId="11" xfId="73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10" fillId="0" borderId="15" xfId="0" applyFont="1" applyFill="1" applyBorder="1" applyAlignment="1">
      <alignment horizontal="left" wrapText="1"/>
    </xf>
    <xf numFmtId="1" fontId="10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wrapText="1"/>
    </xf>
    <xf numFmtId="176" fontId="9" fillId="0" borderId="10" xfId="0" applyNumberFormat="1" applyFont="1" applyFill="1" applyBorder="1" applyAlignment="1">
      <alignment horizontal="right" wrapText="1"/>
    </xf>
    <xf numFmtId="176" fontId="7" fillId="0" borderId="10" xfId="0" applyNumberFormat="1" applyFont="1" applyFill="1" applyBorder="1" applyAlignment="1">
      <alignment horizontal="right" wrapText="1"/>
    </xf>
    <xf numFmtId="176" fontId="14" fillId="0" borderId="10" xfId="0" applyNumberFormat="1" applyFont="1" applyFill="1" applyBorder="1" applyAlignment="1">
      <alignment horizontal="right"/>
    </xf>
    <xf numFmtId="1" fontId="11" fillId="0" borderId="10" xfId="0" applyNumberFormat="1" applyFont="1" applyFill="1" applyBorder="1" applyAlignment="1">
      <alignment horizontal="center" wrapText="1"/>
    </xf>
    <xf numFmtId="1" fontId="11" fillId="0" borderId="13" xfId="0" applyNumberFormat="1" applyFont="1" applyFill="1" applyBorder="1" applyAlignment="1">
      <alignment horizontal="center" wrapText="1"/>
    </xf>
    <xf numFmtId="176" fontId="19" fillId="0" borderId="10" xfId="0" applyNumberFormat="1" applyFont="1" applyFill="1" applyBorder="1" applyAlignment="1">
      <alignment horizontal="right"/>
    </xf>
    <xf numFmtId="176" fontId="29" fillId="0" borderId="10" xfId="0" applyNumberFormat="1" applyFont="1" applyFill="1" applyBorder="1" applyAlignment="1">
      <alignment horizontal="right"/>
    </xf>
    <xf numFmtId="176" fontId="33" fillId="0" borderId="10" xfId="0" applyNumberFormat="1" applyFont="1" applyFill="1" applyBorder="1" applyAlignment="1">
      <alignment horizontal="right"/>
    </xf>
    <xf numFmtId="176" fontId="8" fillId="0" borderId="10" xfId="64" applyNumberFormat="1" applyFont="1" applyFill="1" applyBorder="1" applyAlignment="1">
      <alignment horizontal="right"/>
      <protection/>
    </xf>
    <xf numFmtId="176" fontId="10" fillId="0" borderId="10" xfId="54" applyNumberFormat="1" applyFont="1" applyFill="1" applyBorder="1" applyAlignment="1">
      <alignment horizontal="right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ПРИЛ к проекту решения 2016-2018 годы город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_tmp" xfId="57"/>
    <cellStyle name="Обычный_tmp 2" xfId="58"/>
    <cellStyle name="Обычный_tmp_ПРИЛ к проекту решения 2016-2018 годы город" xfId="59"/>
    <cellStyle name="Обычный_tmp_Прил к реш 9 окт Огаревское" xfId="60"/>
    <cellStyle name="Обычный_МОЩекино приложения" xfId="61"/>
    <cellStyle name="Обычный_ПРИЛ к проекту решения 2016-2018 годы город" xfId="62"/>
    <cellStyle name="Обычный_Прил3" xfId="63"/>
    <cellStyle name="Обычный_сентябрь приложения к решению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Финансовый [0] 2" xfId="74"/>
    <cellStyle name="Финансовый 2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93"/>
  <sheetViews>
    <sheetView tabSelected="1" view="pageBreakPreview" zoomScaleSheetLayoutView="100" zoomScalePageLayoutView="0" workbookViewId="0" topLeftCell="A1">
      <selection activeCell="P9" sqref="P9"/>
    </sheetView>
  </sheetViews>
  <sheetFormatPr defaultColWidth="9.140625" defaultRowHeight="12.75"/>
  <cols>
    <col min="1" max="1" width="69.28125" style="8" customWidth="1"/>
    <col min="2" max="2" width="5.140625" style="9" customWidth="1"/>
    <col min="3" max="3" width="4.7109375" style="9" customWidth="1"/>
    <col min="4" max="4" width="4.8515625" style="9" customWidth="1"/>
    <col min="5" max="5" width="4.28125" style="9" customWidth="1"/>
    <col min="6" max="7" width="6.57421875" style="9" customWidth="1"/>
    <col min="8" max="8" width="9.28125" style="139" customWidth="1"/>
    <col min="9" max="9" width="9.140625" style="10" customWidth="1"/>
    <col min="10" max="11" width="9.140625" style="8" customWidth="1"/>
    <col min="12" max="12" width="14.28125" style="8" customWidth="1"/>
    <col min="13" max="14" width="0" style="8" hidden="1" customWidth="1"/>
    <col min="15" max="16384" width="9.140625" style="8" customWidth="1"/>
  </cols>
  <sheetData>
    <row r="1" spans="2:10" ht="18" customHeight="1">
      <c r="B1" s="11"/>
      <c r="C1" s="3"/>
      <c r="D1" s="3"/>
      <c r="E1" s="281" t="s">
        <v>74</v>
      </c>
      <c r="F1" s="281"/>
      <c r="G1" s="281"/>
      <c r="H1" s="281"/>
      <c r="I1" s="329"/>
      <c r="J1" s="329"/>
    </row>
    <row r="2" spans="2:10" ht="28.5" customHeight="1">
      <c r="B2" s="281" t="s">
        <v>291</v>
      </c>
      <c r="C2" s="330"/>
      <c r="D2" s="330"/>
      <c r="E2" s="330"/>
      <c r="F2" s="330"/>
      <c r="G2" s="330"/>
      <c r="H2" s="330"/>
      <c r="I2" s="330"/>
      <c r="J2" s="330"/>
    </row>
    <row r="3" spans="2:10" ht="42" customHeight="1">
      <c r="B3" s="281" t="s">
        <v>294</v>
      </c>
      <c r="C3" s="330"/>
      <c r="D3" s="330"/>
      <c r="E3" s="330"/>
      <c r="F3" s="330"/>
      <c r="G3" s="330"/>
      <c r="H3" s="330"/>
      <c r="I3" s="330"/>
      <c r="J3" s="330"/>
    </row>
    <row r="4" spans="2:10" ht="20.25" customHeight="1">
      <c r="B4" s="284" t="s">
        <v>312</v>
      </c>
      <c r="C4" s="284"/>
      <c r="D4" s="284"/>
      <c r="E4" s="284"/>
      <c r="F4" s="284"/>
      <c r="G4" s="284"/>
      <c r="H4" s="284"/>
      <c r="I4" s="329"/>
      <c r="J4" s="329"/>
    </row>
    <row r="5" spans="2:8" ht="11.25">
      <c r="B5" s="8"/>
      <c r="C5" s="8"/>
      <c r="D5" s="8"/>
      <c r="E5" s="8"/>
      <c r="F5" s="8"/>
      <c r="G5" s="8"/>
      <c r="H5" s="137"/>
    </row>
    <row r="6" spans="1:8" ht="20.25" customHeight="1">
      <c r="A6" s="286" t="s">
        <v>295</v>
      </c>
      <c r="B6" s="286"/>
      <c r="C6" s="286"/>
      <c r="D6" s="286"/>
      <c r="E6" s="286"/>
      <c r="F6" s="286"/>
      <c r="G6" s="286"/>
      <c r="H6" s="286"/>
    </row>
    <row r="7" spans="1:10" ht="49.5" customHeight="1">
      <c r="A7" s="285" t="s">
        <v>296</v>
      </c>
      <c r="B7" s="285"/>
      <c r="C7" s="285"/>
      <c r="D7" s="285"/>
      <c r="E7" s="285"/>
      <c r="F7" s="285"/>
      <c r="G7" s="285"/>
      <c r="H7" s="285"/>
      <c r="I7" s="329"/>
      <c r="J7" s="329"/>
    </row>
    <row r="8" spans="1:10" ht="28.5" customHeight="1">
      <c r="A8" s="12"/>
      <c r="B8" s="13"/>
      <c r="C8" s="13"/>
      <c r="D8" s="13"/>
      <c r="E8" s="13"/>
      <c r="F8" s="13"/>
      <c r="H8" s="291" t="s">
        <v>85</v>
      </c>
      <c r="I8" s="331"/>
      <c r="J8" s="331"/>
    </row>
    <row r="9" spans="1:10" ht="24.75" customHeight="1">
      <c r="A9" s="14" t="s">
        <v>75</v>
      </c>
      <c r="B9" s="289" t="s">
        <v>90</v>
      </c>
      <c r="C9" s="289"/>
      <c r="D9" s="289"/>
      <c r="E9" s="289"/>
      <c r="F9" s="289"/>
      <c r="G9" s="289"/>
      <c r="H9" s="287" t="s">
        <v>6</v>
      </c>
      <c r="I9" s="293" t="s">
        <v>297</v>
      </c>
      <c r="J9" s="293" t="s">
        <v>292</v>
      </c>
    </row>
    <row r="10" spans="1:10" ht="56.25" customHeight="1">
      <c r="A10" s="15"/>
      <c r="B10" s="16" t="s">
        <v>78</v>
      </c>
      <c r="C10" s="16" t="s">
        <v>77</v>
      </c>
      <c r="D10" s="289" t="s">
        <v>76</v>
      </c>
      <c r="E10" s="289"/>
      <c r="F10" s="289"/>
      <c r="G10" s="16" t="s">
        <v>91</v>
      </c>
      <c r="H10" s="288"/>
      <c r="I10" s="294"/>
      <c r="J10" s="294"/>
    </row>
    <row r="11" spans="1:10" s="39" customFormat="1" ht="14.25">
      <c r="A11" s="37" t="s">
        <v>59</v>
      </c>
      <c r="B11" s="38" t="s">
        <v>60</v>
      </c>
      <c r="C11" s="38" t="s">
        <v>58</v>
      </c>
      <c r="D11" s="38"/>
      <c r="E11" s="38"/>
      <c r="F11" s="38"/>
      <c r="G11" s="38"/>
      <c r="H11" s="240">
        <f>H12+H19+H44+H49+H36+H41</f>
        <v>9200.099999999999</v>
      </c>
      <c r="I11" s="278">
        <f>I12+I19+I36+I41+I44+I49</f>
        <v>3460.9</v>
      </c>
      <c r="J11" s="271">
        <f>I11/H11*100</f>
        <v>37.61806936881121</v>
      </c>
    </row>
    <row r="12" spans="1:10" s="39" customFormat="1" ht="24">
      <c r="A12" s="27" t="s">
        <v>116</v>
      </c>
      <c r="B12" s="27" t="s">
        <v>60</v>
      </c>
      <c r="C12" s="28" t="s">
        <v>61</v>
      </c>
      <c r="D12" s="332"/>
      <c r="E12" s="333"/>
      <c r="F12" s="334"/>
      <c r="G12" s="333"/>
      <c r="H12" s="335">
        <f aca="true" t="shared" si="0" ref="H12:J13">H13</f>
        <v>169.1</v>
      </c>
      <c r="I12" s="251">
        <f t="shared" si="0"/>
        <v>49.1</v>
      </c>
      <c r="J12" s="271">
        <f t="shared" si="0"/>
        <v>29.036073329390895</v>
      </c>
    </row>
    <row r="13" spans="1:10" s="103" customFormat="1" ht="14.25">
      <c r="A13" s="29" t="s">
        <v>117</v>
      </c>
      <c r="B13" s="32" t="s">
        <v>60</v>
      </c>
      <c r="C13" s="33" t="s">
        <v>61</v>
      </c>
      <c r="D13" s="34" t="s">
        <v>81</v>
      </c>
      <c r="E13" s="35"/>
      <c r="F13" s="40"/>
      <c r="G13" s="43"/>
      <c r="H13" s="335">
        <f t="shared" si="0"/>
        <v>169.1</v>
      </c>
      <c r="I13" s="251">
        <f t="shared" si="0"/>
        <v>49.1</v>
      </c>
      <c r="J13" s="271">
        <f t="shared" si="0"/>
        <v>29.036073329390895</v>
      </c>
    </row>
    <row r="14" spans="1:10" s="103" customFormat="1" ht="14.25">
      <c r="A14" s="29" t="s">
        <v>118</v>
      </c>
      <c r="B14" s="32" t="s">
        <v>60</v>
      </c>
      <c r="C14" s="33" t="s">
        <v>61</v>
      </c>
      <c r="D14" s="34" t="s">
        <v>81</v>
      </c>
      <c r="E14" s="35" t="s">
        <v>38</v>
      </c>
      <c r="F14" s="40"/>
      <c r="G14" s="41"/>
      <c r="H14" s="335">
        <f>H15+H17</f>
        <v>169.1</v>
      </c>
      <c r="I14" s="251">
        <f>I15+I17</f>
        <v>49.1</v>
      </c>
      <c r="J14" s="271">
        <f>I14/H14*100</f>
        <v>29.036073329390895</v>
      </c>
    </row>
    <row r="15" spans="1:10" s="103" customFormat="1" ht="38.25">
      <c r="A15" s="42" t="s">
        <v>119</v>
      </c>
      <c r="B15" s="20" t="s">
        <v>60</v>
      </c>
      <c r="C15" s="21" t="s">
        <v>61</v>
      </c>
      <c r="D15" s="22" t="s">
        <v>81</v>
      </c>
      <c r="E15" s="23" t="s">
        <v>180</v>
      </c>
      <c r="F15" s="24" t="s">
        <v>184</v>
      </c>
      <c r="G15" s="25"/>
      <c r="H15" s="335">
        <f>H16</f>
        <v>167.6</v>
      </c>
      <c r="I15" s="251">
        <f>I16</f>
        <v>49.1</v>
      </c>
      <c r="J15" s="271">
        <f>J16</f>
        <v>29.295942720763723</v>
      </c>
    </row>
    <row r="16" spans="1:10" s="103" customFormat="1" ht="14.25">
      <c r="A16" s="336" t="s">
        <v>95</v>
      </c>
      <c r="B16" s="20" t="s">
        <v>60</v>
      </c>
      <c r="C16" s="21" t="s">
        <v>61</v>
      </c>
      <c r="D16" s="22" t="s">
        <v>81</v>
      </c>
      <c r="E16" s="23" t="s">
        <v>180</v>
      </c>
      <c r="F16" s="24" t="s">
        <v>184</v>
      </c>
      <c r="G16" s="25" t="s">
        <v>94</v>
      </c>
      <c r="H16" s="337">
        <v>167.6</v>
      </c>
      <c r="I16" s="248">
        <v>49.1</v>
      </c>
      <c r="J16" s="272">
        <f>I16/H16*100</f>
        <v>29.295942720763723</v>
      </c>
    </row>
    <row r="17" spans="1:10" s="103" customFormat="1" ht="38.25">
      <c r="A17" s="42" t="s">
        <v>120</v>
      </c>
      <c r="B17" s="20" t="s">
        <v>60</v>
      </c>
      <c r="C17" s="21" t="s">
        <v>61</v>
      </c>
      <c r="D17" s="22" t="s">
        <v>81</v>
      </c>
      <c r="E17" s="23" t="s">
        <v>180</v>
      </c>
      <c r="F17" s="24" t="s">
        <v>185</v>
      </c>
      <c r="G17" s="25"/>
      <c r="H17" s="337">
        <f>H18</f>
        <v>1.5</v>
      </c>
      <c r="I17" s="248">
        <f>I18</f>
        <v>0</v>
      </c>
      <c r="J17" s="272">
        <v>0</v>
      </c>
    </row>
    <row r="18" spans="1:10" s="103" customFormat="1" ht="24">
      <c r="A18" s="26" t="s">
        <v>98</v>
      </c>
      <c r="B18" s="20" t="s">
        <v>60</v>
      </c>
      <c r="C18" s="21" t="s">
        <v>61</v>
      </c>
      <c r="D18" s="22" t="s">
        <v>81</v>
      </c>
      <c r="E18" s="23" t="s">
        <v>180</v>
      </c>
      <c r="F18" s="24" t="s">
        <v>185</v>
      </c>
      <c r="G18" s="25" t="s">
        <v>86</v>
      </c>
      <c r="H18" s="337">
        <v>1.5</v>
      </c>
      <c r="I18" s="248">
        <v>0</v>
      </c>
      <c r="J18" s="272">
        <f>I18/H18*100</f>
        <v>0</v>
      </c>
    </row>
    <row r="19" spans="1:10" s="10" customFormat="1" ht="39" customHeight="1">
      <c r="A19" s="19" t="s">
        <v>63</v>
      </c>
      <c r="B19" s="4" t="s">
        <v>60</v>
      </c>
      <c r="C19" s="4" t="s">
        <v>64</v>
      </c>
      <c r="D19" s="2"/>
      <c r="E19" s="2"/>
      <c r="F19" s="2"/>
      <c r="G19" s="2"/>
      <c r="H19" s="338">
        <f>H20+H32</f>
        <v>5299.299999999999</v>
      </c>
      <c r="I19" s="2" t="s">
        <v>302</v>
      </c>
      <c r="J19" s="274">
        <f>I19/H19*100</f>
        <v>48.25165587907838</v>
      </c>
    </row>
    <row r="20" spans="1:10" s="31" customFormat="1" ht="12.75">
      <c r="A20" s="29" t="s">
        <v>92</v>
      </c>
      <c r="B20" s="32" t="s">
        <v>60</v>
      </c>
      <c r="C20" s="33" t="s">
        <v>64</v>
      </c>
      <c r="D20" s="34" t="s">
        <v>36</v>
      </c>
      <c r="E20" s="35"/>
      <c r="F20" s="40"/>
      <c r="G20" s="43"/>
      <c r="H20" s="335">
        <f>H21+H24</f>
        <v>5280.9</v>
      </c>
      <c r="I20" s="275">
        <f>I21+I24</f>
        <v>2548</v>
      </c>
      <c r="J20" s="124">
        <f>I20/H20*100</f>
        <v>48.24935143630821</v>
      </c>
    </row>
    <row r="21" spans="1:10" s="10" customFormat="1" ht="12.75">
      <c r="A21" s="29" t="s">
        <v>37</v>
      </c>
      <c r="B21" s="4" t="s">
        <v>60</v>
      </c>
      <c r="C21" s="4" t="s">
        <v>64</v>
      </c>
      <c r="D21" s="34" t="s">
        <v>36</v>
      </c>
      <c r="E21" s="35" t="s">
        <v>180</v>
      </c>
      <c r="F21" s="24"/>
      <c r="G21" s="2"/>
      <c r="H21" s="338">
        <f>H22</f>
        <v>743.2</v>
      </c>
      <c r="I21" s="2" t="s">
        <v>298</v>
      </c>
      <c r="J21" s="271">
        <f>J22</f>
        <v>47.403121636167924</v>
      </c>
    </row>
    <row r="22" spans="1:10" s="10" customFormat="1" ht="43.5" customHeight="1">
      <c r="A22" s="339" t="s">
        <v>93</v>
      </c>
      <c r="B22" s="20" t="s">
        <v>60</v>
      </c>
      <c r="C22" s="21" t="s">
        <v>64</v>
      </c>
      <c r="D22" s="22" t="s">
        <v>36</v>
      </c>
      <c r="E22" s="23" t="s">
        <v>180</v>
      </c>
      <c r="F22" s="24" t="s">
        <v>184</v>
      </c>
      <c r="G22" s="333"/>
      <c r="H22" s="340">
        <f>H23</f>
        <v>743.2</v>
      </c>
      <c r="I22" s="249" t="s">
        <v>298</v>
      </c>
      <c r="J22" s="272">
        <f>J23</f>
        <v>47.403121636167924</v>
      </c>
    </row>
    <row r="23" spans="1:10" s="10" customFormat="1" ht="12">
      <c r="A23" s="341" t="s">
        <v>95</v>
      </c>
      <c r="B23" s="20" t="s">
        <v>60</v>
      </c>
      <c r="C23" s="21" t="s">
        <v>64</v>
      </c>
      <c r="D23" s="22" t="s">
        <v>36</v>
      </c>
      <c r="E23" s="23" t="s">
        <v>180</v>
      </c>
      <c r="F23" s="24" t="s">
        <v>184</v>
      </c>
      <c r="G23" s="25" t="s">
        <v>94</v>
      </c>
      <c r="H23" s="340">
        <v>743.2</v>
      </c>
      <c r="I23" s="249" t="s">
        <v>298</v>
      </c>
      <c r="J23" s="272">
        <f>I23/H23*100</f>
        <v>47.403121636167924</v>
      </c>
    </row>
    <row r="24" spans="1:10" s="10" customFormat="1" ht="12.75">
      <c r="A24" s="29" t="s">
        <v>39</v>
      </c>
      <c r="B24" s="4" t="s">
        <v>60</v>
      </c>
      <c r="C24" s="4" t="s">
        <v>64</v>
      </c>
      <c r="D24" s="34" t="s">
        <v>36</v>
      </c>
      <c r="E24" s="35" t="s">
        <v>87</v>
      </c>
      <c r="F24" s="40" t="s">
        <v>186</v>
      </c>
      <c r="G24" s="2"/>
      <c r="H24" s="338">
        <f>H25+H29+H27</f>
        <v>4537.7</v>
      </c>
      <c r="I24" s="2" t="s">
        <v>301</v>
      </c>
      <c r="J24" s="271">
        <f>I24/H24*100</f>
        <v>48.38794984243119</v>
      </c>
    </row>
    <row r="25" spans="1:10" s="10" customFormat="1" ht="38.25" customHeight="1">
      <c r="A25" s="339" t="s">
        <v>93</v>
      </c>
      <c r="B25" s="249" t="s">
        <v>60</v>
      </c>
      <c r="C25" s="249" t="s">
        <v>64</v>
      </c>
      <c r="D25" s="22" t="s">
        <v>36</v>
      </c>
      <c r="E25" s="23" t="s">
        <v>87</v>
      </c>
      <c r="F25" s="24" t="s">
        <v>184</v>
      </c>
      <c r="G25" s="249"/>
      <c r="H25" s="338">
        <f>H26</f>
        <v>3277.3</v>
      </c>
      <c r="I25" s="2" t="s">
        <v>299</v>
      </c>
      <c r="J25" s="274">
        <f aca="true" t="shared" si="1" ref="J25:J35">I25/H25*100</f>
        <v>47.3743630427486</v>
      </c>
    </row>
    <row r="26" spans="1:10" s="10" customFormat="1" ht="17.25" customHeight="1">
      <c r="A26" s="341" t="s">
        <v>95</v>
      </c>
      <c r="B26" s="249" t="s">
        <v>60</v>
      </c>
      <c r="C26" s="249" t="s">
        <v>64</v>
      </c>
      <c r="D26" s="22" t="s">
        <v>36</v>
      </c>
      <c r="E26" s="23" t="s">
        <v>87</v>
      </c>
      <c r="F26" s="24" t="s">
        <v>184</v>
      </c>
      <c r="G26" s="249" t="s">
        <v>94</v>
      </c>
      <c r="H26" s="340">
        <v>3277.3</v>
      </c>
      <c r="I26" s="249" t="s">
        <v>299</v>
      </c>
      <c r="J26" s="272">
        <f t="shared" si="1"/>
        <v>47.3743630427486</v>
      </c>
    </row>
    <row r="27" spans="1:10" s="10" customFormat="1" ht="34.5" customHeight="1">
      <c r="A27" s="342" t="s">
        <v>93</v>
      </c>
      <c r="B27" s="2" t="s">
        <v>60</v>
      </c>
      <c r="C27" s="2" t="s">
        <v>64</v>
      </c>
      <c r="D27" s="34" t="s">
        <v>36</v>
      </c>
      <c r="E27" s="35" t="s">
        <v>87</v>
      </c>
      <c r="F27" s="40" t="s">
        <v>234</v>
      </c>
      <c r="G27" s="2"/>
      <c r="H27" s="338">
        <f>H28</f>
        <v>255.4</v>
      </c>
      <c r="I27" s="2" t="s">
        <v>300</v>
      </c>
      <c r="J27" s="274">
        <f t="shared" si="1"/>
        <v>25.33281127642913</v>
      </c>
    </row>
    <row r="28" spans="1:10" s="10" customFormat="1" ht="24" customHeight="1">
      <c r="A28" s="341" t="s">
        <v>251</v>
      </c>
      <c r="B28" s="249" t="s">
        <v>60</v>
      </c>
      <c r="C28" s="249" t="s">
        <v>64</v>
      </c>
      <c r="D28" s="22" t="s">
        <v>36</v>
      </c>
      <c r="E28" s="23" t="s">
        <v>87</v>
      </c>
      <c r="F28" s="24" t="s">
        <v>234</v>
      </c>
      <c r="G28" s="249" t="s">
        <v>94</v>
      </c>
      <c r="H28" s="340">
        <v>255.4</v>
      </c>
      <c r="I28" s="249" t="s">
        <v>300</v>
      </c>
      <c r="J28" s="272">
        <f t="shared" si="1"/>
        <v>25.33281127642913</v>
      </c>
    </row>
    <row r="29" spans="1:10" s="10" customFormat="1" ht="40.5" customHeight="1">
      <c r="A29" s="339" t="s">
        <v>96</v>
      </c>
      <c r="B29" s="343" t="s">
        <v>60</v>
      </c>
      <c r="C29" s="343" t="s">
        <v>64</v>
      </c>
      <c r="D29" s="22" t="s">
        <v>36</v>
      </c>
      <c r="E29" s="23" t="s">
        <v>87</v>
      </c>
      <c r="F29" s="24" t="s">
        <v>185</v>
      </c>
      <c r="G29" s="5"/>
      <c r="H29" s="243">
        <f>H30+H31</f>
        <v>1005</v>
      </c>
      <c r="I29" s="251">
        <f>I30+I31</f>
        <v>578.4000000000001</v>
      </c>
      <c r="J29" s="271">
        <f t="shared" si="1"/>
        <v>57.552238805970156</v>
      </c>
    </row>
    <row r="30" spans="1:10" s="10" customFormat="1" ht="24">
      <c r="A30" s="26" t="s">
        <v>98</v>
      </c>
      <c r="B30" s="5" t="s">
        <v>60</v>
      </c>
      <c r="C30" s="5" t="s">
        <v>64</v>
      </c>
      <c r="D30" s="22" t="s">
        <v>36</v>
      </c>
      <c r="E30" s="23" t="s">
        <v>87</v>
      </c>
      <c r="F30" s="24" t="s">
        <v>185</v>
      </c>
      <c r="G30" s="249" t="s">
        <v>97</v>
      </c>
      <c r="H30" s="244">
        <v>970</v>
      </c>
      <c r="I30" s="248">
        <v>551.7</v>
      </c>
      <c r="J30" s="272">
        <f t="shared" si="1"/>
        <v>56.876288659793815</v>
      </c>
    </row>
    <row r="31" spans="1:10" s="10" customFormat="1" ht="12">
      <c r="A31" s="26" t="s">
        <v>99</v>
      </c>
      <c r="B31" s="5" t="s">
        <v>60</v>
      </c>
      <c r="C31" s="5" t="s">
        <v>64</v>
      </c>
      <c r="D31" s="22" t="s">
        <v>36</v>
      </c>
      <c r="E31" s="23" t="s">
        <v>87</v>
      </c>
      <c r="F31" s="24" t="s">
        <v>185</v>
      </c>
      <c r="G31" s="249" t="s">
        <v>86</v>
      </c>
      <c r="H31" s="244">
        <v>35</v>
      </c>
      <c r="I31" s="248">
        <v>26.7</v>
      </c>
      <c r="J31" s="272">
        <f t="shared" si="1"/>
        <v>76.28571428571428</v>
      </c>
    </row>
    <row r="32" spans="1:10" s="10" customFormat="1" ht="12">
      <c r="A32" s="221" t="s">
        <v>82</v>
      </c>
      <c r="B32" s="7" t="s">
        <v>60</v>
      </c>
      <c r="C32" s="344" t="s">
        <v>64</v>
      </c>
      <c r="D32" s="34" t="s">
        <v>41</v>
      </c>
      <c r="E32" s="23"/>
      <c r="F32" s="24"/>
      <c r="G32" s="345"/>
      <c r="H32" s="243">
        <f aca="true" t="shared" si="2" ref="H32:I34">H33</f>
        <v>18.4</v>
      </c>
      <c r="I32" s="251">
        <f t="shared" si="2"/>
        <v>9</v>
      </c>
      <c r="J32" s="271">
        <f t="shared" si="1"/>
        <v>48.913043478260875</v>
      </c>
    </row>
    <row r="33" spans="1:10" s="10" customFormat="1" ht="38.25">
      <c r="A33" s="29" t="s">
        <v>187</v>
      </c>
      <c r="B33" s="32" t="s">
        <v>60</v>
      </c>
      <c r="C33" s="33" t="s">
        <v>64</v>
      </c>
      <c r="D33" s="34" t="s">
        <v>41</v>
      </c>
      <c r="E33" s="35" t="s">
        <v>180</v>
      </c>
      <c r="F33" s="40"/>
      <c r="G33" s="106"/>
      <c r="H33" s="243">
        <f t="shared" si="2"/>
        <v>18.4</v>
      </c>
      <c r="I33" s="251">
        <f t="shared" si="2"/>
        <v>9</v>
      </c>
      <c r="J33" s="271">
        <f t="shared" si="1"/>
        <v>48.913043478260875</v>
      </c>
    </row>
    <row r="34" spans="1:10" s="10" customFormat="1" ht="48">
      <c r="A34" s="107" t="s">
        <v>188</v>
      </c>
      <c r="B34" s="20" t="s">
        <v>60</v>
      </c>
      <c r="C34" s="21" t="s">
        <v>64</v>
      </c>
      <c r="D34" s="22" t="s">
        <v>41</v>
      </c>
      <c r="E34" s="23" t="s">
        <v>180</v>
      </c>
      <c r="F34" s="24" t="s">
        <v>191</v>
      </c>
      <c r="G34" s="108"/>
      <c r="H34" s="244">
        <f t="shared" si="2"/>
        <v>18.4</v>
      </c>
      <c r="I34" s="248">
        <f t="shared" si="2"/>
        <v>9</v>
      </c>
      <c r="J34" s="272">
        <f t="shared" si="1"/>
        <v>48.913043478260875</v>
      </c>
    </row>
    <row r="35" spans="1:10" s="10" customFormat="1" ht="12.75">
      <c r="A35" s="109" t="s">
        <v>189</v>
      </c>
      <c r="B35" s="20" t="s">
        <v>60</v>
      </c>
      <c r="C35" s="21" t="s">
        <v>64</v>
      </c>
      <c r="D35" s="22" t="s">
        <v>41</v>
      </c>
      <c r="E35" s="23" t="s">
        <v>180</v>
      </c>
      <c r="F35" s="24" t="s">
        <v>191</v>
      </c>
      <c r="G35" s="108" t="s">
        <v>183</v>
      </c>
      <c r="H35" s="244">
        <v>18.4</v>
      </c>
      <c r="I35" s="248">
        <v>9</v>
      </c>
      <c r="J35" s="272">
        <f t="shared" si="1"/>
        <v>48.913043478260875</v>
      </c>
    </row>
    <row r="36" spans="1:10" s="10" customFormat="1" ht="35.25" customHeight="1">
      <c r="A36" s="110" t="s">
        <v>193</v>
      </c>
      <c r="B36" s="111" t="s">
        <v>60</v>
      </c>
      <c r="C36" s="112" t="s">
        <v>149</v>
      </c>
      <c r="D36" s="113"/>
      <c r="E36" s="114"/>
      <c r="F36" s="115"/>
      <c r="G36" s="116"/>
      <c r="H36" s="241">
        <f aca="true" t="shared" si="3" ref="H36:J39">H37</f>
        <v>21.4</v>
      </c>
      <c r="I36" s="251">
        <f t="shared" si="3"/>
        <v>10.4</v>
      </c>
      <c r="J36" s="271">
        <f t="shared" si="3"/>
        <v>48.5981308411215</v>
      </c>
    </row>
    <row r="37" spans="1:10" s="10" customFormat="1" ht="12.75">
      <c r="A37" s="29" t="s">
        <v>82</v>
      </c>
      <c r="B37" s="32" t="s">
        <v>60</v>
      </c>
      <c r="C37" s="33" t="s">
        <v>149</v>
      </c>
      <c r="D37" s="34" t="s">
        <v>41</v>
      </c>
      <c r="E37" s="35"/>
      <c r="F37" s="40"/>
      <c r="G37" s="43"/>
      <c r="H37" s="241">
        <f t="shared" si="3"/>
        <v>21.4</v>
      </c>
      <c r="I37" s="251">
        <f t="shared" si="3"/>
        <v>10.4</v>
      </c>
      <c r="J37" s="271">
        <f t="shared" si="3"/>
        <v>48.5981308411215</v>
      </c>
    </row>
    <row r="38" spans="1:10" s="10" customFormat="1" ht="38.25">
      <c r="A38" s="29" t="s">
        <v>187</v>
      </c>
      <c r="B38" s="32" t="s">
        <v>60</v>
      </c>
      <c r="C38" s="33" t="s">
        <v>149</v>
      </c>
      <c r="D38" s="34" t="s">
        <v>41</v>
      </c>
      <c r="E38" s="35" t="s">
        <v>180</v>
      </c>
      <c r="F38" s="24"/>
      <c r="G38" s="25"/>
      <c r="H38" s="241">
        <f t="shared" si="3"/>
        <v>21.4</v>
      </c>
      <c r="I38" s="251">
        <f t="shared" si="3"/>
        <v>10.4</v>
      </c>
      <c r="J38" s="271">
        <f t="shared" si="3"/>
        <v>48.5981308411215</v>
      </c>
    </row>
    <row r="39" spans="1:10" s="10" customFormat="1" ht="48">
      <c r="A39" s="117" t="s">
        <v>10</v>
      </c>
      <c r="B39" s="20" t="s">
        <v>60</v>
      </c>
      <c r="C39" s="21" t="s">
        <v>149</v>
      </c>
      <c r="D39" s="22" t="s">
        <v>41</v>
      </c>
      <c r="E39" s="23" t="s">
        <v>180</v>
      </c>
      <c r="F39" s="24" t="s">
        <v>195</v>
      </c>
      <c r="G39" s="25"/>
      <c r="H39" s="242">
        <f t="shared" si="3"/>
        <v>21.4</v>
      </c>
      <c r="I39" s="248">
        <f t="shared" si="3"/>
        <v>10.4</v>
      </c>
      <c r="J39" s="272">
        <f t="shared" si="3"/>
        <v>48.5981308411215</v>
      </c>
    </row>
    <row r="40" spans="1:10" s="10" customFormat="1" ht="12.75">
      <c r="A40" s="109" t="s">
        <v>82</v>
      </c>
      <c r="B40" s="20" t="s">
        <v>60</v>
      </c>
      <c r="C40" s="21" t="s">
        <v>149</v>
      </c>
      <c r="D40" s="22" t="s">
        <v>41</v>
      </c>
      <c r="E40" s="23" t="s">
        <v>180</v>
      </c>
      <c r="F40" s="24" t="s">
        <v>195</v>
      </c>
      <c r="G40" s="25" t="s">
        <v>183</v>
      </c>
      <c r="H40" s="242">
        <v>21.4</v>
      </c>
      <c r="I40" s="251">
        <v>10.4</v>
      </c>
      <c r="J40" s="272">
        <f>I40/H40*100</f>
        <v>48.5981308411215</v>
      </c>
    </row>
    <row r="41" spans="1:10" s="10" customFormat="1" ht="11.25" customHeight="1">
      <c r="A41" s="346" t="s">
        <v>274</v>
      </c>
      <c r="B41" s="38" t="s">
        <v>60</v>
      </c>
      <c r="C41" s="225" t="s">
        <v>67</v>
      </c>
      <c r="D41" s="347" t="s">
        <v>276</v>
      </c>
      <c r="E41" s="348"/>
      <c r="F41" s="349"/>
      <c r="G41" s="350"/>
      <c r="H41" s="351">
        <f>H42</f>
        <v>376.4</v>
      </c>
      <c r="I41" s="251">
        <f>I42</f>
        <v>376.4</v>
      </c>
      <c r="J41" s="271">
        <f>I41/H41*100</f>
        <v>100</v>
      </c>
    </row>
    <row r="42" spans="1:10" s="10" customFormat="1" ht="11.25" customHeight="1">
      <c r="A42" s="109" t="s">
        <v>275</v>
      </c>
      <c r="B42" s="20" t="s">
        <v>60</v>
      </c>
      <c r="C42" s="21" t="s">
        <v>67</v>
      </c>
      <c r="D42" s="22" t="s">
        <v>276</v>
      </c>
      <c r="E42" s="23" t="s">
        <v>180</v>
      </c>
      <c r="F42" s="24" t="s">
        <v>277</v>
      </c>
      <c r="G42" s="25"/>
      <c r="H42" s="242">
        <f>H43</f>
        <v>376.4</v>
      </c>
      <c r="I42" s="251">
        <f>I43</f>
        <v>376.4</v>
      </c>
      <c r="J42" s="272">
        <f>I42/H42*100</f>
        <v>100</v>
      </c>
    </row>
    <row r="43" spans="1:10" s="10" customFormat="1" ht="25.5">
      <c r="A43" s="42" t="s">
        <v>98</v>
      </c>
      <c r="B43" s="20" t="s">
        <v>60</v>
      </c>
      <c r="C43" s="21" t="s">
        <v>67</v>
      </c>
      <c r="D43" s="22" t="s">
        <v>276</v>
      </c>
      <c r="E43" s="23" t="s">
        <v>180</v>
      </c>
      <c r="F43" s="24" t="s">
        <v>277</v>
      </c>
      <c r="G43" s="25" t="s">
        <v>97</v>
      </c>
      <c r="H43" s="242">
        <v>376.4</v>
      </c>
      <c r="I43" s="251">
        <v>376.4</v>
      </c>
      <c r="J43" s="272">
        <f>I43/H43*100</f>
        <v>100</v>
      </c>
    </row>
    <row r="44" spans="1:11" s="10" customFormat="1" ht="12.75">
      <c r="A44" s="352" t="s">
        <v>54</v>
      </c>
      <c r="B44" s="27" t="s">
        <v>100</v>
      </c>
      <c r="C44" s="28" t="s">
        <v>42</v>
      </c>
      <c r="D44" s="22"/>
      <c r="E44" s="23"/>
      <c r="F44" s="24"/>
      <c r="G44" s="25"/>
      <c r="H44" s="353">
        <f aca="true" t="shared" si="4" ref="H44:J46">H45</f>
        <v>50</v>
      </c>
      <c r="I44" s="248">
        <f t="shared" si="4"/>
        <v>0</v>
      </c>
      <c r="J44" s="272">
        <f t="shared" si="4"/>
        <v>0</v>
      </c>
      <c r="K44" s="8"/>
    </row>
    <row r="45" spans="1:10" s="31" customFormat="1" ht="12.75">
      <c r="A45" s="29" t="s">
        <v>54</v>
      </c>
      <c r="B45" s="32" t="s">
        <v>60</v>
      </c>
      <c r="C45" s="33" t="s">
        <v>42</v>
      </c>
      <c r="D45" s="34" t="s">
        <v>52</v>
      </c>
      <c r="E45" s="35"/>
      <c r="F45" s="40"/>
      <c r="G45" s="43"/>
      <c r="H45" s="335">
        <f t="shared" si="4"/>
        <v>50</v>
      </c>
      <c r="I45" s="276">
        <f t="shared" si="4"/>
        <v>0</v>
      </c>
      <c r="J45" s="125">
        <f t="shared" si="4"/>
        <v>0</v>
      </c>
    </row>
    <row r="46" spans="1:11" s="10" customFormat="1" ht="14.25" customHeight="1">
      <c r="A46" s="29" t="s">
        <v>53</v>
      </c>
      <c r="B46" s="20" t="s">
        <v>60</v>
      </c>
      <c r="C46" s="21" t="s">
        <v>42</v>
      </c>
      <c r="D46" s="34" t="s">
        <v>52</v>
      </c>
      <c r="E46" s="35" t="s">
        <v>180</v>
      </c>
      <c r="F46" s="24"/>
      <c r="G46" s="25"/>
      <c r="H46" s="338">
        <f t="shared" si="4"/>
        <v>50</v>
      </c>
      <c r="I46" s="248">
        <f t="shared" si="4"/>
        <v>0</v>
      </c>
      <c r="J46" s="272">
        <f t="shared" si="4"/>
        <v>0</v>
      </c>
      <c r="K46" s="8"/>
    </row>
    <row r="47" spans="1:11" s="10" customFormat="1" ht="22.5" customHeight="1">
      <c r="A47" s="354" t="s">
        <v>101</v>
      </c>
      <c r="B47" s="20" t="s">
        <v>60</v>
      </c>
      <c r="C47" s="21" t="s">
        <v>42</v>
      </c>
      <c r="D47" s="22" t="s">
        <v>52</v>
      </c>
      <c r="E47" s="23" t="s">
        <v>180</v>
      </c>
      <c r="F47" s="24" t="s">
        <v>196</v>
      </c>
      <c r="G47" s="25"/>
      <c r="H47" s="340">
        <f>H48</f>
        <v>50</v>
      </c>
      <c r="I47" s="248">
        <f>I48</f>
        <v>0</v>
      </c>
      <c r="J47" s="272">
        <f>I47/H47*100</f>
        <v>0</v>
      </c>
      <c r="K47" s="8"/>
    </row>
    <row r="48" spans="1:11" s="10" customFormat="1" ht="16.5" customHeight="1">
      <c r="A48" s="30" t="s">
        <v>102</v>
      </c>
      <c r="B48" s="20" t="s">
        <v>60</v>
      </c>
      <c r="C48" s="21" t="s">
        <v>42</v>
      </c>
      <c r="D48" s="22" t="s">
        <v>52</v>
      </c>
      <c r="E48" s="23" t="s">
        <v>180</v>
      </c>
      <c r="F48" s="24" t="s">
        <v>196</v>
      </c>
      <c r="G48" s="25" t="s">
        <v>103</v>
      </c>
      <c r="H48" s="340">
        <v>50</v>
      </c>
      <c r="I48" s="248">
        <v>0</v>
      </c>
      <c r="J48" s="272">
        <f>I48/H48*100</f>
        <v>0</v>
      </c>
      <c r="K48" s="8"/>
    </row>
    <row r="49" spans="1:11" s="10" customFormat="1" ht="12.75">
      <c r="A49" s="352" t="s">
        <v>70</v>
      </c>
      <c r="B49" s="27" t="s">
        <v>60</v>
      </c>
      <c r="C49" s="28" t="s">
        <v>43</v>
      </c>
      <c r="D49" s="22"/>
      <c r="E49" s="23"/>
      <c r="F49" s="24"/>
      <c r="G49" s="25"/>
      <c r="H49" s="353">
        <f>H50+H58+H76+H79</f>
        <v>3283.9</v>
      </c>
      <c r="I49" s="251">
        <f>I50+I58+I76</f>
        <v>468</v>
      </c>
      <c r="J49" s="271">
        <f>I49/H49*100</f>
        <v>14.251347483175492</v>
      </c>
      <c r="K49" s="8"/>
    </row>
    <row r="50" spans="1:11" s="10" customFormat="1" ht="30" customHeight="1">
      <c r="A50" s="93" t="s">
        <v>150</v>
      </c>
      <c r="B50" s="2" t="s">
        <v>60</v>
      </c>
      <c r="C50" s="2" t="s">
        <v>43</v>
      </c>
      <c r="D50" s="34" t="s">
        <v>60</v>
      </c>
      <c r="E50" s="35"/>
      <c r="F50" s="40"/>
      <c r="G50" s="2"/>
      <c r="H50" s="338">
        <f>H51</f>
        <v>790</v>
      </c>
      <c r="I50" s="248">
        <f>I51</f>
        <v>365.5</v>
      </c>
      <c r="J50" s="272">
        <f>J51</f>
        <v>46.265822784810126</v>
      </c>
      <c r="K50" s="8"/>
    </row>
    <row r="51" spans="1:11" s="10" customFormat="1" ht="50.25" customHeight="1">
      <c r="A51" s="93" t="s">
        <v>151</v>
      </c>
      <c r="B51" s="2" t="s">
        <v>60</v>
      </c>
      <c r="C51" s="2" t="s">
        <v>43</v>
      </c>
      <c r="D51" s="34" t="s">
        <v>60</v>
      </c>
      <c r="E51" s="35" t="s">
        <v>180</v>
      </c>
      <c r="F51" s="40"/>
      <c r="G51" s="355"/>
      <c r="H51" s="338">
        <f>H52+H54+H56</f>
        <v>790</v>
      </c>
      <c r="I51" s="248">
        <f>I52+I54+I56</f>
        <v>365.5</v>
      </c>
      <c r="J51" s="272">
        <f>I51/H51*100</f>
        <v>46.265822784810126</v>
      </c>
      <c r="K51" s="8"/>
    </row>
    <row r="52" spans="1:10" s="31" customFormat="1" ht="92.25" customHeight="1">
      <c r="A52" s="356" t="s">
        <v>197</v>
      </c>
      <c r="B52" s="20" t="s">
        <v>60</v>
      </c>
      <c r="C52" s="21" t="s">
        <v>43</v>
      </c>
      <c r="D52" s="22" t="s">
        <v>60</v>
      </c>
      <c r="E52" s="23" t="s">
        <v>180</v>
      </c>
      <c r="F52" s="24" t="s">
        <v>200</v>
      </c>
      <c r="G52" s="333"/>
      <c r="H52" s="337">
        <f>H53</f>
        <v>500</v>
      </c>
      <c r="I52" s="250">
        <f>I53</f>
        <v>278.9</v>
      </c>
      <c r="J52" s="273">
        <f>J53</f>
        <v>55.779999999999994</v>
      </c>
    </row>
    <row r="53" spans="1:10" s="31" customFormat="1" ht="24" customHeight="1">
      <c r="A53" s="42" t="s">
        <v>98</v>
      </c>
      <c r="B53" s="20" t="s">
        <v>60</v>
      </c>
      <c r="C53" s="21" t="s">
        <v>43</v>
      </c>
      <c r="D53" s="22" t="s">
        <v>60</v>
      </c>
      <c r="E53" s="23" t="s">
        <v>180</v>
      </c>
      <c r="F53" s="24" t="s">
        <v>200</v>
      </c>
      <c r="G53" s="333" t="s">
        <v>87</v>
      </c>
      <c r="H53" s="337">
        <v>500</v>
      </c>
      <c r="I53" s="250">
        <v>278.9</v>
      </c>
      <c r="J53" s="273">
        <f>I53/H53*100</f>
        <v>55.779999999999994</v>
      </c>
    </row>
    <row r="54" spans="1:11" s="10" customFormat="1" ht="50.25" customHeight="1">
      <c r="A54" s="356" t="s">
        <v>152</v>
      </c>
      <c r="B54" s="343" t="s">
        <v>60</v>
      </c>
      <c r="C54" s="343" t="s">
        <v>43</v>
      </c>
      <c r="D54" s="22" t="s">
        <v>60</v>
      </c>
      <c r="E54" s="23" t="s">
        <v>180</v>
      </c>
      <c r="F54" s="24" t="s">
        <v>201</v>
      </c>
      <c r="G54" s="249"/>
      <c r="H54" s="244">
        <f>H55</f>
        <v>40</v>
      </c>
      <c r="I54" s="248">
        <f>I55</f>
        <v>0</v>
      </c>
      <c r="J54" s="272">
        <f>J55</f>
        <v>0</v>
      </c>
      <c r="K54" s="8"/>
    </row>
    <row r="55" spans="1:11" s="10" customFormat="1" ht="26.25" customHeight="1">
      <c r="A55" s="42" t="s">
        <v>98</v>
      </c>
      <c r="B55" s="343" t="s">
        <v>60</v>
      </c>
      <c r="C55" s="357" t="s">
        <v>43</v>
      </c>
      <c r="D55" s="22" t="s">
        <v>60</v>
      </c>
      <c r="E55" s="23" t="s">
        <v>180</v>
      </c>
      <c r="F55" s="24" t="s">
        <v>201</v>
      </c>
      <c r="G55" s="345" t="s">
        <v>97</v>
      </c>
      <c r="H55" s="244">
        <v>40</v>
      </c>
      <c r="I55" s="248">
        <v>0</v>
      </c>
      <c r="J55" s="272">
        <f>I55/H55*100</f>
        <v>0</v>
      </c>
      <c r="K55" s="8"/>
    </row>
    <row r="56" spans="1:10" s="39" customFormat="1" ht="50.25" customHeight="1">
      <c r="A56" s="356" t="s">
        <v>153</v>
      </c>
      <c r="B56" s="20" t="s">
        <v>60</v>
      </c>
      <c r="C56" s="21" t="s">
        <v>43</v>
      </c>
      <c r="D56" s="22" t="s">
        <v>60</v>
      </c>
      <c r="E56" s="23" t="s">
        <v>180</v>
      </c>
      <c r="F56" s="24" t="s">
        <v>202</v>
      </c>
      <c r="G56" s="25"/>
      <c r="H56" s="337">
        <f>H57</f>
        <v>250</v>
      </c>
      <c r="I56" s="248">
        <f>I57</f>
        <v>86.6</v>
      </c>
      <c r="J56" s="272">
        <f>J57</f>
        <v>34.64</v>
      </c>
    </row>
    <row r="57" spans="1:10" s="39" customFormat="1" ht="27" customHeight="1">
      <c r="A57" s="42" t="s">
        <v>98</v>
      </c>
      <c r="B57" s="20" t="s">
        <v>60</v>
      </c>
      <c r="C57" s="21" t="s">
        <v>43</v>
      </c>
      <c r="D57" s="22" t="s">
        <v>60</v>
      </c>
      <c r="E57" s="23" t="s">
        <v>180</v>
      </c>
      <c r="F57" s="24" t="s">
        <v>202</v>
      </c>
      <c r="G57" s="25" t="s">
        <v>97</v>
      </c>
      <c r="H57" s="337">
        <v>250</v>
      </c>
      <c r="I57" s="248">
        <v>86.6</v>
      </c>
      <c r="J57" s="272">
        <f>I57/H57*100</f>
        <v>34.64</v>
      </c>
    </row>
    <row r="58" spans="1:10" s="39" customFormat="1" ht="30" customHeight="1">
      <c r="A58" s="93" t="s">
        <v>154</v>
      </c>
      <c r="B58" s="32" t="s">
        <v>60</v>
      </c>
      <c r="C58" s="33" t="s">
        <v>43</v>
      </c>
      <c r="D58" s="34" t="s">
        <v>62</v>
      </c>
      <c r="E58" s="23"/>
      <c r="F58" s="24"/>
      <c r="G58" s="25"/>
      <c r="H58" s="335">
        <f>H59+H66+H71</f>
        <v>2085</v>
      </c>
      <c r="I58" s="251">
        <f>I59+I66+I71</f>
        <v>66.1</v>
      </c>
      <c r="J58" s="271">
        <f>I58/H58*100</f>
        <v>3.1702637889688248</v>
      </c>
    </row>
    <row r="59" spans="1:10" s="39" customFormat="1" ht="28.5" customHeight="1">
      <c r="A59" s="93" t="s">
        <v>155</v>
      </c>
      <c r="B59" s="32" t="s">
        <v>60</v>
      </c>
      <c r="C59" s="33" t="s">
        <v>43</v>
      </c>
      <c r="D59" s="34" t="s">
        <v>62</v>
      </c>
      <c r="E59" s="35" t="s">
        <v>180</v>
      </c>
      <c r="F59" s="40"/>
      <c r="G59" s="25"/>
      <c r="H59" s="335">
        <f>H60+H62+H64</f>
        <v>160</v>
      </c>
      <c r="I59" s="251">
        <f>I60+I62+I64</f>
        <v>12.3</v>
      </c>
      <c r="J59" s="271">
        <f>I59/H59*100</f>
        <v>7.6875</v>
      </c>
    </row>
    <row r="60" spans="1:10" s="39" customFormat="1" ht="28.5" customHeight="1">
      <c r="A60" s="90" t="s">
        <v>240</v>
      </c>
      <c r="B60" s="20" t="s">
        <v>60</v>
      </c>
      <c r="C60" s="21" t="s">
        <v>43</v>
      </c>
      <c r="D60" s="22" t="s">
        <v>62</v>
      </c>
      <c r="E60" s="23" t="s">
        <v>180</v>
      </c>
      <c r="F60" s="24"/>
      <c r="G60" s="25"/>
      <c r="H60" s="337">
        <f>H61</f>
        <v>90</v>
      </c>
      <c r="I60" s="248">
        <f>I61</f>
        <v>0</v>
      </c>
      <c r="J60" s="272">
        <f>J61</f>
        <v>0</v>
      </c>
    </row>
    <row r="61" spans="1:10" s="39" customFormat="1" ht="28.5" customHeight="1">
      <c r="A61" s="42" t="s">
        <v>98</v>
      </c>
      <c r="B61" s="20" t="s">
        <v>60</v>
      </c>
      <c r="C61" s="21" t="s">
        <v>43</v>
      </c>
      <c r="D61" s="22" t="s">
        <v>62</v>
      </c>
      <c r="E61" s="23" t="s">
        <v>180</v>
      </c>
      <c r="F61" s="24" t="s">
        <v>203</v>
      </c>
      <c r="G61" s="25" t="s">
        <v>97</v>
      </c>
      <c r="H61" s="337">
        <v>90</v>
      </c>
      <c r="I61" s="248">
        <v>0</v>
      </c>
      <c r="J61" s="272">
        <f>I61/H61*100</f>
        <v>0</v>
      </c>
    </row>
    <row r="62" spans="1:10" s="39" customFormat="1" ht="51">
      <c r="A62" s="90" t="s">
        <v>156</v>
      </c>
      <c r="B62" s="20" t="s">
        <v>60</v>
      </c>
      <c r="C62" s="21" t="s">
        <v>43</v>
      </c>
      <c r="D62" s="22" t="s">
        <v>62</v>
      </c>
      <c r="E62" s="23" t="s">
        <v>180</v>
      </c>
      <c r="F62" s="40"/>
      <c r="G62" s="43"/>
      <c r="H62" s="337">
        <f>H63</f>
        <v>50</v>
      </c>
      <c r="I62" s="248">
        <f>I63</f>
        <v>12.3</v>
      </c>
      <c r="J62" s="272">
        <f>J63</f>
        <v>24.6</v>
      </c>
    </row>
    <row r="63" spans="1:10" s="39" customFormat="1" ht="25.5">
      <c r="A63" s="42" t="s">
        <v>98</v>
      </c>
      <c r="B63" s="20" t="s">
        <v>60</v>
      </c>
      <c r="C63" s="21" t="s">
        <v>43</v>
      </c>
      <c r="D63" s="22" t="s">
        <v>62</v>
      </c>
      <c r="E63" s="23" t="s">
        <v>180</v>
      </c>
      <c r="F63" s="24" t="s">
        <v>204</v>
      </c>
      <c r="G63" s="25" t="s">
        <v>97</v>
      </c>
      <c r="H63" s="337">
        <v>50</v>
      </c>
      <c r="I63" s="248">
        <v>12.3</v>
      </c>
      <c r="J63" s="272">
        <f>I63/H63*100</f>
        <v>24.6</v>
      </c>
    </row>
    <row r="64" spans="1:10" s="39" customFormat="1" ht="14.25">
      <c r="A64" s="119" t="s">
        <v>157</v>
      </c>
      <c r="B64" s="20" t="s">
        <v>60</v>
      </c>
      <c r="C64" s="21" t="s">
        <v>43</v>
      </c>
      <c r="D64" s="22" t="s">
        <v>62</v>
      </c>
      <c r="E64" s="23" t="s">
        <v>180</v>
      </c>
      <c r="F64" s="24"/>
      <c r="G64" s="25"/>
      <c r="H64" s="337">
        <f>H65</f>
        <v>20</v>
      </c>
      <c r="I64" s="248">
        <f>I65</f>
        <v>0</v>
      </c>
      <c r="J64" s="272">
        <f>J65</f>
        <v>0</v>
      </c>
    </row>
    <row r="65" spans="1:10" s="39" customFormat="1" ht="24">
      <c r="A65" s="26" t="s">
        <v>98</v>
      </c>
      <c r="B65" s="20" t="s">
        <v>60</v>
      </c>
      <c r="C65" s="21" t="s">
        <v>43</v>
      </c>
      <c r="D65" s="22" t="s">
        <v>62</v>
      </c>
      <c r="E65" s="23" t="s">
        <v>180</v>
      </c>
      <c r="F65" s="24" t="s">
        <v>205</v>
      </c>
      <c r="G65" s="25" t="s">
        <v>97</v>
      </c>
      <c r="H65" s="337">
        <v>20</v>
      </c>
      <c r="I65" s="248">
        <v>0</v>
      </c>
      <c r="J65" s="272">
        <f>I65/H65*100</f>
        <v>0</v>
      </c>
    </row>
    <row r="66" spans="1:10" s="31" customFormat="1" ht="27" customHeight="1">
      <c r="A66" s="93" t="s">
        <v>158</v>
      </c>
      <c r="B66" s="32" t="s">
        <v>60</v>
      </c>
      <c r="C66" s="33" t="s">
        <v>43</v>
      </c>
      <c r="D66" s="34" t="s">
        <v>62</v>
      </c>
      <c r="E66" s="35" t="s">
        <v>87</v>
      </c>
      <c r="F66" s="40"/>
      <c r="G66" s="43"/>
      <c r="H66" s="335">
        <f>H67+H69</f>
        <v>825</v>
      </c>
      <c r="I66" s="277">
        <f>I67+I69</f>
        <v>0</v>
      </c>
      <c r="J66" s="124">
        <f>I66/H66*100</f>
        <v>0</v>
      </c>
    </row>
    <row r="67" spans="1:11" s="10" customFormat="1" ht="12">
      <c r="A67" s="336" t="s">
        <v>159</v>
      </c>
      <c r="B67" s="343" t="s">
        <v>60</v>
      </c>
      <c r="C67" s="343" t="s">
        <v>43</v>
      </c>
      <c r="D67" s="22" t="s">
        <v>62</v>
      </c>
      <c r="E67" s="23" t="s">
        <v>87</v>
      </c>
      <c r="F67" s="24" t="s">
        <v>206</v>
      </c>
      <c r="G67" s="249"/>
      <c r="H67" s="244">
        <f>H68</f>
        <v>600</v>
      </c>
      <c r="I67" s="248">
        <f>I68</f>
        <v>0</v>
      </c>
      <c r="J67" s="272">
        <f>J68</f>
        <v>0</v>
      </c>
      <c r="K67" s="8"/>
    </row>
    <row r="68" spans="1:11" s="10" customFormat="1" ht="24">
      <c r="A68" s="26" t="s">
        <v>98</v>
      </c>
      <c r="B68" s="343" t="s">
        <v>60</v>
      </c>
      <c r="C68" s="343" t="s">
        <v>43</v>
      </c>
      <c r="D68" s="22" t="s">
        <v>62</v>
      </c>
      <c r="E68" s="23" t="s">
        <v>87</v>
      </c>
      <c r="F68" s="24" t="s">
        <v>206</v>
      </c>
      <c r="G68" s="249" t="s">
        <v>97</v>
      </c>
      <c r="H68" s="244">
        <v>600</v>
      </c>
      <c r="I68" s="248">
        <v>0</v>
      </c>
      <c r="J68" s="272">
        <f>I68/H68*100</f>
        <v>0</v>
      </c>
      <c r="K68" s="8"/>
    </row>
    <row r="69" spans="1:11" s="10" customFormat="1" ht="24">
      <c r="A69" s="336" t="s">
        <v>160</v>
      </c>
      <c r="B69" s="343" t="s">
        <v>60</v>
      </c>
      <c r="C69" s="343" t="s">
        <v>43</v>
      </c>
      <c r="D69" s="22" t="s">
        <v>62</v>
      </c>
      <c r="E69" s="23" t="s">
        <v>87</v>
      </c>
      <c r="F69" s="24" t="s">
        <v>207</v>
      </c>
      <c r="G69" s="358"/>
      <c r="H69" s="244">
        <f>H70</f>
        <v>225</v>
      </c>
      <c r="I69" s="248">
        <f>I70</f>
        <v>0</v>
      </c>
      <c r="J69" s="272">
        <f>J70</f>
        <v>0</v>
      </c>
      <c r="K69" s="8"/>
    </row>
    <row r="70" spans="1:11" s="10" customFormat="1" ht="24">
      <c r="A70" s="26" t="s">
        <v>98</v>
      </c>
      <c r="B70" s="343" t="s">
        <v>60</v>
      </c>
      <c r="C70" s="343" t="s">
        <v>43</v>
      </c>
      <c r="D70" s="22" t="s">
        <v>62</v>
      </c>
      <c r="E70" s="23" t="s">
        <v>87</v>
      </c>
      <c r="F70" s="24" t="s">
        <v>207</v>
      </c>
      <c r="G70" s="22">
        <v>240</v>
      </c>
      <c r="H70" s="244">
        <v>225</v>
      </c>
      <c r="I70" s="248">
        <v>0</v>
      </c>
      <c r="J70" s="272">
        <f>I70/H70*100</f>
        <v>0</v>
      </c>
      <c r="K70" s="8"/>
    </row>
    <row r="71" spans="1:11" s="10" customFormat="1" ht="24">
      <c r="A71" s="221" t="s">
        <v>265</v>
      </c>
      <c r="B71" s="4" t="s">
        <v>60</v>
      </c>
      <c r="C71" s="359" t="s">
        <v>43</v>
      </c>
      <c r="D71" s="34" t="s">
        <v>62</v>
      </c>
      <c r="E71" s="35" t="s">
        <v>211</v>
      </c>
      <c r="F71" s="40"/>
      <c r="G71" s="35"/>
      <c r="H71" s="243">
        <f>H72+H74</f>
        <v>1100</v>
      </c>
      <c r="I71" s="251">
        <f>I72+I74</f>
        <v>53.8</v>
      </c>
      <c r="J71" s="271">
        <f>I71/H71*100</f>
        <v>4.890909090909091</v>
      </c>
      <c r="K71" s="8"/>
    </row>
    <row r="72" spans="1:11" s="10" customFormat="1" ht="12">
      <c r="A72" s="26" t="s">
        <v>266</v>
      </c>
      <c r="B72" s="343" t="s">
        <v>60</v>
      </c>
      <c r="C72" s="357" t="s">
        <v>43</v>
      </c>
      <c r="D72" s="22" t="s">
        <v>62</v>
      </c>
      <c r="E72" s="23" t="s">
        <v>211</v>
      </c>
      <c r="F72" s="24" t="s">
        <v>195</v>
      </c>
      <c r="G72" s="23"/>
      <c r="H72" s="244">
        <f>H73</f>
        <v>800</v>
      </c>
      <c r="I72" s="248">
        <f>I73</f>
        <v>53.8</v>
      </c>
      <c r="J72" s="272">
        <f>I72/H72*100</f>
        <v>6.724999999999999</v>
      </c>
      <c r="K72" s="8"/>
    </row>
    <row r="73" spans="1:11" s="10" customFormat="1" ht="24">
      <c r="A73" s="26" t="s">
        <v>98</v>
      </c>
      <c r="B73" s="343" t="s">
        <v>60</v>
      </c>
      <c r="C73" s="357" t="s">
        <v>43</v>
      </c>
      <c r="D73" s="22" t="s">
        <v>62</v>
      </c>
      <c r="E73" s="23" t="s">
        <v>211</v>
      </c>
      <c r="F73" s="24" t="s">
        <v>195</v>
      </c>
      <c r="G73" s="23" t="s">
        <v>97</v>
      </c>
      <c r="H73" s="244">
        <v>800</v>
      </c>
      <c r="I73" s="248">
        <v>53.8</v>
      </c>
      <c r="J73" s="272">
        <f>I73/H73*100</f>
        <v>6.724999999999999</v>
      </c>
      <c r="K73" s="8"/>
    </row>
    <row r="74" spans="1:11" s="10" customFormat="1" ht="12">
      <c r="A74" s="26" t="s">
        <v>267</v>
      </c>
      <c r="B74" s="343" t="s">
        <v>60</v>
      </c>
      <c r="C74" s="357" t="s">
        <v>43</v>
      </c>
      <c r="D74" s="22" t="s">
        <v>62</v>
      </c>
      <c r="E74" s="23" t="s">
        <v>211</v>
      </c>
      <c r="F74" s="24" t="s">
        <v>268</v>
      </c>
      <c r="G74" s="23"/>
      <c r="H74" s="244">
        <f>H75</f>
        <v>300</v>
      </c>
      <c r="I74" s="248">
        <f>I75</f>
        <v>0</v>
      </c>
      <c r="J74" s="272">
        <f>J75</f>
        <v>0</v>
      </c>
      <c r="K74" s="8"/>
    </row>
    <row r="75" spans="1:11" s="10" customFormat="1" ht="24">
      <c r="A75" s="26" t="s">
        <v>98</v>
      </c>
      <c r="B75" s="343" t="s">
        <v>60</v>
      </c>
      <c r="C75" s="357" t="s">
        <v>43</v>
      </c>
      <c r="D75" s="22" t="s">
        <v>62</v>
      </c>
      <c r="E75" s="23" t="s">
        <v>211</v>
      </c>
      <c r="F75" s="24" t="s">
        <v>268</v>
      </c>
      <c r="G75" s="23" t="s">
        <v>97</v>
      </c>
      <c r="H75" s="244">
        <v>300</v>
      </c>
      <c r="I75" s="248">
        <v>0</v>
      </c>
      <c r="J75" s="272">
        <f>I75/H75*100</f>
        <v>0</v>
      </c>
      <c r="K75" s="8"/>
    </row>
    <row r="76" spans="1:11" s="10" customFormat="1" ht="12.75">
      <c r="A76" s="29" t="s">
        <v>46</v>
      </c>
      <c r="B76" s="32" t="s">
        <v>60</v>
      </c>
      <c r="C76" s="33" t="s">
        <v>43</v>
      </c>
      <c r="D76" s="34" t="s">
        <v>88</v>
      </c>
      <c r="E76" s="35"/>
      <c r="F76" s="40"/>
      <c r="G76" s="43"/>
      <c r="H76" s="335">
        <f>H77+H83</f>
        <v>408.9</v>
      </c>
      <c r="I76" s="251">
        <f>I77+I83</f>
        <v>36.4</v>
      </c>
      <c r="J76" s="271">
        <f>I76/H76*100</f>
        <v>8.901932012717046</v>
      </c>
      <c r="K76" s="8"/>
    </row>
    <row r="77" spans="1:11" s="10" customFormat="1" ht="38.25">
      <c r="A77" s="360" t="s">
        <v>161</v>
      </c>
      <c r="B77" s="20" t="s">
        <v>60</v>
      </c>
      <c r="C77" s="21" t="s">
        <v>43</v>
      </c>
      <c r="D77" s="22" t="s">
        <v>88</v>
      </c>
      <c r="E77" s="23" t="s">
        <v>198</v>
      </c>
      <c r="F77" s="24"/>
      <c r="G77" s="25"/>
      <c r="H77" s="244">
        <f>H78</f>
        <v>400</v>
      </c>
      <c r="I77" s="248">
        <f>I78</f>
        <v>34.4</v>
      </c>
      <c r="J77" s="272">
        <f>J78</f>
        <v>8.6</v>
      </c>
      <c r="K77" s="8"/>
    </row>
    <row r="78" spans="1:11" s="10" customFormat="1" ht="36">
      <c r="A78" s="26" t="s">
        <v>209</v>
      </c>
      <c r="B78" s="20" t="s">
        <v>60</v>
      </c>
      <c r="C78" s="21" t="s">
        <v>43</v>
      </c>
      <c r="D78" s="22" t="s">
        <v>88</v>
      </c>
      <c r="E78" s="23" t="s">
        <v>198</v>
      </c>
      <c r="F78" s="24" t="s">
        <v>199</v>
      </c>
      <c r="G78" s="25" t="s">
        <v>208</v>
      </c>
      <c r="H78" s="244">
        <v>400</v>
      </c>
      <c r="I78" s="248">
        <v>34.4</v>
      </c>
      <c r="J78" s="272">
        <f>I78/H78*100</f>
        <v>8.6</v>
      </c>
      <c r="K78" s="8"/>
    </row>
    <row r="79" spans="1:11" s="10" customFormat="1" ht="12.75" hidden="1">
      <c r="A79" s="29" t="s">
        <v>82</v>
      </c>
      <c r="B79" s="32" t="s">
        <v>60</v>
      </c>
      <c r="C79" s="33" t="s">
        <v>43</v>
      </c>
      <c r="D79" s="34" t="s">
        <v>41</v>
      </c>
      <c r="E79" s="35"/>
      <c r="F79" s="40"/>
      <c r="G79" s="43"/>
      <c r="H79" s="241">
        <f>H80</f>
        <v>0</v>
      </c>
      <c r="I79" s="248"/>
      <c r="J79" s="272"/>
      <c r="K79" s="8"/>
    </row>
    <row r="80" spans="1:11" s="10" customFormat="1" ht="38.25" hidden="1">
      <c r="A80" s="29" t="s">
        <v>210</v>
      </c>
      <c r="B80" s="32" t="s">
        <v>60</v>
      </c>
      <c r="C80" s="33" t="s">
        <v>43</v>
      </c>
      <c r="D80" s="34" t="s">
        <v>41</v>
      </c>
      <c r="E80" s="35" t="s">
        <v>211</v>
      </c>
      <c r="F80" s="24"/>
      <c r="G80" s="25"/>
      <c r="H80" s="241"/>
      <c r="I80" s="248"/>
      <c r="J80" s="272"/>
      <c r="K80" s="8"/>
    </row>
    <row r="81" spans="1:11" s="10" customFormat="1" ht="36" hidden="1">
      <c r="A81" s="36" t="s">
        <v>11</v>
      </c>
      <c r="B81" s="20" t="s">
        <v>60</v>
      </c>
      <c r="C81" s="21" t="s">
        <v>43</v>
      </c>
      <c r="D81" s="22" t="s">
        <v>41</v>
      </c>
      <c r="E81" s="23" t="s">
        <v>211</v>
      </c>
      <c r="F81" s="24" t="s">
        <v>212</v>
      </c>
      <c r="G81" s="25"/>
      <c r="H81" s="242"/>
      <c r="I81" s="248"/>
      <c r="J81" s="272"/>
      <c r="K81" s="8"/>
    </row>
    <row r="82" spans="1:11" s="10" customFormat="1" ht="12.75" hidden="1">
      <c r="A82" s="109" t="s">
        <v>104</v>
      </c>
      <c r="B82" s="20" t="s">
        <v>60</v>
      </c>
      <c r="C82" s="21" t="s">
        <v>43</v>
      </c>
      <c r="D82" s="22" t="s">
        <v>41</v>
      </c>
      <c r="E82" s="23" t="s">
        <v>211</v>
      </c>
      <c r="F82" s="24" t="s">
        <v>212</v>
      </c>
      <c r="G82" s="25" t="s">
        <v>105</v>
      </c>
      <c r="H82" s="245"/>
      <c r="I82" s="248"/>
      <c r="J82" s="272"/>
      <c r="K82" s="8"/>
    </row>
    <row r="83" spans="1:11" s="10" customFormat="1" ht="12.75">
      <c r="A83" s="109" t="s">
        <v>269</v>
      </c>
      <c r="B83" s="20" t="s">
        <v>60</v>
      </c>
      <c r="C83" s="21" t="s">
        <v>43</v>
      </c>
      <c r="D83" s="22" t="s">
        <v>88</v>
      </c>
      <c r="E83" s="23" t="s">
        <v>198</v>
      </c>
      <c r="F83" s="24" t="s">
        <v>205</v>
      </c>
      <c r="G83" s="25" t="s">
        <v>86</v>
      </c>
      <c r="H83" s="245">
        <v>8.9</v>
      </c>
      <c r="I83" s="248">
        <v>2</v>
      </c>
      <c r="J83" s="272">
        <f>I83/H83*100</f>
        <v>22.47191011235955</v>
      </c>
      <c r="K83" s="8"/>
    </row>
    <row r="84" spans="1:10" s="39" customFormat="1" ht="14.25">
      <c r="A84" s="37" t="s">
        <v>45</v>
      </c>
      <c r="B84" s="38" t="s">
        <v>62</v>
      </c>
      <c r="C84" s="38"/>
      <c r="D84" s="22"/>
      <c r="E84" s="23"/>
      <c r="F84" s="24"/>
      <c r="G84" s="38"/>
      <c r="H84" s="240">
        <f aca="true" t="shared" si="5" ref="H84:J87">H85</f>
        <v>199.5</v>
      </c>
      <c r="I84" s="251">
        <f t="shared" si="5"/>
        <v>81.9</v>
      </c>
      <c r="J84" s="271">
        <f t="shared" si="5"/>
        <v>41.05263157894738</v>
      </c>
    </row>
    <row r="85" spans="1:11" s="10" customFormat="1" ht="12.75">
      <c r="A85" s="352" t="s">
        <v>55</v>
      </c>
      <c r="B85" s="27" t="s">
        <v>62</v>
      </c>
      <c r="C85" s="28" t="s">
        <v>61</v>
      </c>
      <c r="D85" s="22"/>
      <c r="E85" s="23"/>
      <c r="F85" s="24"/>
      <c r="G85" s="25"/>
      <c r="H85" s="353">
        <f t="shared" si="5"/>
        <v>199.5</v>
      </c>
      <c r="I85" s="248">
        <f t="shared" si="5"/>
        <v>81.9</v>
      </c>
      <c r="J85" s="272">
        <f t="shared" si="5"/>
        <v>41.05263157894738</v>
      </c>
      <c r="K85" s="8"/>
    </row>
    <row r="86" spans="1:11" s="10" customFormat="1" ht="12.75">
      <c r="A86" s="29" t="s">
        <v>46</v>
      </c>
      <c r="B86" s="32" t="s">
        <v>62</v>
      </c>
      <c r="C86" s="33" t="s">
        <v>61</v>
      </c>
      <c r="D86" s="34" t="s">
        <v>88</v>
      </c>
      <c r="E86" s="35" t="s">
        <v>40</v>
      </c>
      <c r="F86" s="40" t="s">
        <v>186</v>
      </c>
      <c r="G86" s="43"/>
      <c r="H86" s="335">
        <f t="shared" si="5"/>
        <v>199.5</v>
      </c>
      <c r="I86" s="248">
        <f t="shared" si="5"/>
        <v>81.9</v>
      </c>
      <c r="J86" s="272">
        <f t="shared" si="5"/>
        <v>41.05263157894738</v>
      </c>
      <c r="K86" s="8"/>
    </row>
    <row r="87" spans="1:10" s="17" customFormat="1" ht="12.75">
      <c r="A87" s="360" t="s">
        <v>47</v>
      </c>
      <c r="B87" s="5" t="s">
        <v>62</v>
      </c>
      <c r="C87" s="5" t="s">
        <v>61</v>
      </c>
      <c r="D87" s="22" t="s">
        <v>88</v>
      </c>
      <c r="E87" s="23" t="s">
        <v>198</v>
      </c>
      <c r="F87" s="24" t="s">
        <v>186</v>
      </c>
      <c r="G87" s="358"/>
      <c r="H87" s="244">
        <f t="shared" si="5"/>
        <v>199.5</v>
      </c>
      <c r="I87" s="252">
        <f t="shared" si="5"/>
        <v>81.9</v>
      </c>
      <c r="J87" s="274">
        <f t="shared" si="5"/>
        <v>41.05263157894738</v>
      </c>
    </row>
    <row r="88" spans="1:11" s="10" customFormat="1" ht="38.25" customHeight="1">
      <c r="A88" s="360" t="s">
        <v>48</v>
      </c>
      <c r="B88" s="5" t="s">
        <v>62</v>
      </c>
      <c r="C88" s="5" t="s">
        <v>61</v>
      </c>
      <c r="D88" s="22" t="s">
        <v>88</v>
      </c>
      <c r="E88" s="23" t="s">
        <v>198</v>
      </c>
      <c r="F88" s="24" t="s">
        <v>213</v>
      </c>
      <c r="G88" s="358"/>
      <c r="H88" s="340">
        <f>H89+H90</f>
        <v>199.5</v>
      </c>
      <c r="I88" s="248">
        <f>I89</f>
        <v>81.9</v>
      </c>
      <c r="J88" s="272">
        <f>J89</f>
        <v>41.05263157894738</v>
      </c>
      <c r="K88" s="8"/>
    </row>
    <row r="89" spans="1:11" s="10" customFormat="1" ht="12.75">
      <c r="A89" s="360" t="s">
        <v>95</v>
      </c>
      <c r="B89" s="5" t="s">
        <v>62</v>
      </c>
      <c r="C89" s="5" t="s">
        <v>61</v>
      </c>
      <c r="D89" s="22" t="s">
        <v>88</v>
      </c>
      <c r="E89" s="23" t="s">
        <v>198</v>
      </c>
      <c r="F89" s="24" t="s">
        <v>213</v>
      </c>
      <c r="G89" s="18" t="s">
        <v>94</v>
      </c>
      <c r="H89" s="340">
        <v>199.5</v>
      </c>
      <c r="I89" s="248">
        <v>81.9</v>
      </c>
      <c r="J89" s="272">
        <f>I89/H89*100</f>
        <v>41.05263157894738</v>
      </c>
      <c r="K89" s="8"/>
    </row>
    <row r="90" spans="1:11" s="10" customFormat="1" ht="0.75" customHeight="1">
      <c r="A90" s="26" t="s">
        <v>98</v>
      </c>
      <c r="B90" s="5" t="s">
        <v>62</v>
      </c>
      <c r="C90" s="5" t="s">
        <v>61</v>
      </c>
      <c r="D90" s="22" t="s">
        <v>88</v>
      </c>
      <c r="E90" s="23" t="s">
        <v>198</v>
      </c>
      <c r="F90" s="24" t="s">
        <v>213</v>
      </c>
      <c r="G90" s="18" t="s">
        <v>97</v>
      </c>
      <c r="H90" s="340"/>
      <c r="I90" s="248"/>
      <c r="J90" s="272"/>
      <c r="K90" s="8"/>
    </row>
    <row r="91" spans="1:11" s="10" customFormat="1" ht="14.25">
      <c r="A91" s="361" t="s">
        <v>162</v>
      </c>
      <c r="B91" s="7" t="s">
        <v>61</v>
      </c>
      <c r="C91" s="7"/>
      <c r="D91" s="34"/>
      <c r="E91" s="35"/>
      <c r="F91" s="40"/>
      <c r="G91" s="7"/>
      <c r="H91" s="338">
        <f>H92+H101+H98</f>
        <v>653.8</v>
      </c>
      <c r="I91" s="251">
        <f>I92+I98+I101</f>
        <v>71</v>
      </c>
      <c r="J91" s="271">
        <f>I91/H91*100</f>
        <v>10.859590088712146</v>
      </c>
      <c r="K91" s="8"/>
    </row>
    <row r="92" spans="1:11" s="10" customFormat="1" ht="38.25">
      <c r="A92" s="93" t="s">
        <v>163</v>
      </c>
      <c r="B92" s="7" t="s">
        <v>61</v>
      </c>
      <c r="C92" s="7" t="s">
        <v>80</v>
      </c>
      <c r="D92" s="34" t="s">
        <v>61</v>
      </c>
      <c r="E92" s="35"/>
      <c r="F92" s="24"/>
      <c r="G92" s="5"/>
      <c r="H92" s="338">
        <f>H93</f>
        <v>250</v>
      </c>
      <c r="I92" s="251">
        <f>I93</f>
        <v>71</v>
      </c>
      <c r="J92" s="271">
        <f>I92/H92*100</f>
        <v>28.4</v>
      </c>
      <c r="K92" s="8"/>
    </row>
    <row r="93" spans="1:11" s="10" customFormat="1" ht="38.25">
      <c r="A93" s="140" t="s">
        <v>164</v>
      </c>
      <c r="B93" s="7" t="s">
        <v>61</v>
      </c>
      <c r="C93" s="7" t="s">
        <v>80</v>
      </c>
      <c r="D93" s="34" t="s">
        <v>61</v>
      </c>
      <c r="E93" s="35" t="s">
        <v>180</v>
      </c>
      <c r="F93" s="40"/>
      <c r="G93" s="7"/>
      <c r="H93" s="338">
        <f>H94+H96</f>
        <v>250</v>
      </c>
      <c r="I93" s="251">
        <f>I94+I96+I98</f>
        <v>71</v>
      </c>
      <c r="J93" s="271">
        <f>I93/H93*100</f>
        <v>28.4</v>
      </c>
      <c r="K93" s="8"/>
    </row>
    <row r="94" spans="1:11" s="10" customFormat="1" ht="25.5">
      <c r="A94" s="119" t="s">
        <v>258</v>
      </c>
      <c r="B94" s="5" t="s">
        <v>61</v>
      </c>
      <c r="C94" s="5" t="s">
        <v>80</v>
      </c>
      <c r="D94" s="22" t="s">
        <v>61</v>
      </c>
      <c r="E94" s="23" t="s">
        <v>180</v>
      </c>
      <c r="F94" s="24" t="s">
        <v>214</v>
      </c>
      <c r="G94" s="5"/>
      <c r="H94" s="340">
        <f>H95</f>
        <v>100</v>
      </c>
      <c r="I94" s="248">
        <f>I95</f>
        <v>0</v>
      </c>
      <c r="J94" s="272">
        <f>J95</f>
        <v>0</v>
      </c>
      <c r="K94" s="8"/>
    </row>
    <row r="95" spans="1:11" s="10" customFormat="1" ht="24">
      <c r="A95" s="26" t="s">
        <v>98</v>
      </c>
      <c r="B95" s="5" t="s">
        <v>61</v>
      </c>
      <c r="C95" s="5" t="s">
        <v>80</v>
      </c>
      <c r="D95" s="22" t="s">
        <v>61</v>
      </c>
      <c r="E95" s="23" t="s">
        <v>180</v>
      </c>
      <c r="F95" s="24" t="s">
        <v>214</v>
      </c>
      <c r="G95" s="5" t="s">
        <v>97</v>
      </c>
      <c r="H95" s="340">
        <v>100</v>
      </c>
      <c r="I95" s="248">
        <v>0</v>
      </c>
      <c r="J95" s="272">
        <f>I95/H95*100</f>
        <v>0</v>
      </c>
      <c r="K95" s="8"/>
    </row>
    <row r="96" spans="1:11" s="10" customFormat="1" ht="12">
      <c r="A96" s="26" t="s">
        <v>262</v>
      </c>
      <c r="B96" s="5" t="s">
        <v>61</v>
      </c>
      <c r="C96" s="5" t="s">
        <v>80</v>
      </c>
      <c r="D96" s="22" t="s">
        <v>61</v>
      </c>
      <c r="E96" s="23" t="s">
        <v>180</v>
      </c>
      <c r="F96" s="24" t="s">
        <v>252</v>
      </c>
      <c r="G96" s="5"/>
      <c r="H96" s="340">
        <f>H97</f>
        <v>150</v>
      </c>
      <c r="I96" s="248">
        <f>I97</f>
        <v>71</v>
      </c>
      <c r="J96" s="272">
        <f>I96/H96*100</f>
        <v>47.333333333333336</v>
      </c>
      <c r="K96" s="8"/>
    </row>
    <row r="97" spans="1:11" s="10" customFormat="1" ht="24">
      <c r="A97" s="26" t="s">
        <v>98</v>
      </c>
      <c r="B97" s="5" t="s">
        <v>61</v>
      </c>
      <c r="C97" s="5" t="s">
        <v>80</v>
      </c>
      <c r="D97" s="22" t="s">
        <v>61</v>
      </c>
      <c r="E97" s="23" t="s">
        <v>180</v>
      </c>
      <c r="F97" s="24" t="s">
        <v>252</v>
      </c>
      <c r="G97" s="5" t="s">
        <v>97</v>
      </c>
      <c r="H97" s="340">
        <v>150</v>
      </c>
      <c r="I97" s="248">
        <v>71</v>
      </c>
      <c r="J97" s="272">
        <f>I97/H97*100</f>
        <v>47.333333333333336</v>
      </c>
      <c r="K97" s="8"/>
    </row>
    <row r="98" spans="1:11" s="10" customFormat="1" ht="25.5">
      <c r="A98" s="93" t="s">
        <v>169</v>
      </c>
      <c r="B98" s="7" t="s">
        <v>61</v>
      </c>
      <c r="C98" s="7" t="s">
        <v>80</v>
      </c>
      <c r="D98" s="34" t="s">
        <v>61</v>
      </c>
      <c r="E98" s="35" t="s">
        <v>87</v>
      </c>
      <c r="F98" s="40"/>
      <c r="G98" s="7"/>
      <c r="H98" s="338">
        <f aca="true" t="shared" si="6" ref="H98:J99">H99</f>
        <v>13.8</v>
      </c>
      <c r="I98" s="251">
        <f t="shared" si="6"/>
        <v>0</v>
      </c>
      <c r="J98" s="271">
        <f t="shared" si="6"/>
        <v>0</v>
      </c>
      <c r="K98" s="8"/>
    </row>
    <row r="99" spans="1:11" s="10" customFormat="1" ht="25.5">
      <c r="A99" s="362" t="s">
        <v>170</v>
      </c>
      <c r="B99" s="5" t="s">
        <v>61</v>
      </c>
      <c r="C99" s="5" t="s">
        <v>80</v>
      </c>
      <c r="D99" s="22" t="s">
        <v>61</v>
      </c>
      <c r="E99" s="23" t="s">
        <v>87</v>
      </c>
      <c r="F99" s="24" t="s">
        <v>217</v>
      </c>
      <c r="G99" s="5"/>
      <c r="H99" s="340">
        <f t="shared" si="6"/>
        <v>13.8</v>
      </c>
      <c r="I99" s="248">
        <f t="shared" si="6"/>
        <v>0</v>
      </c>
      <c r="J99" s="272">
        <f t="shared" si="6"/>
        <v>0</v>
      </c>
      <c r="K99" s="8"/>
    </row>
    <row r="100" spans="1:11" s="10" customFormat="1" ht="24">
      <c r="A100" s="26" t="s">
        <v>98</v>
      </c>
      <c r="B100" s="5" t="s">
        <v>61</v>
      </c>
      <c r="C100" s="5" t="s">
        <v>80</v>
      </c>
      <c r="D100" s="22" t="s">
        <v>61</v>
      </c>
      <c r="E100" s="23" t="s">
        <v>87</v>
      </c>
      <c r="F100" s="24" t="s">
        <v>217</v>
      </c>
      <c r="G100" s="5" t="s">
        <v>97</v>
      </c>
      <c r="H100" s="340">
        <v>13.8</v>
      </c>
      <c r="I100" s="248">
        <v>0</v>
      </c>
      <c r="J100" s="272">
        <f>I100/H100*100</f>
        <v>0</v>
      </c>
      <c r="K100" s="8"/>
    </row>
    <row r="101" spans="1:11" s="10" customFormat="1" ht="38.25">
      <c r="A101" s="140" t="s">
        <v>166</v>
      </c>
      <c r="B101" s="7" t="s">
        <v>61</v>
      </c>
      <c r="C101" s="7" t="s">
        <v>79</v>
      </c>
      <c r="D101" s="34" t="s">
        <v>61</v>
      </c>
      <c r="E101" s="35" t="s">
        <v>211</v>
      </c>
      <c r="F101" s="40"/>
      <c r="G101" s="7"/>
      <c r="H101" s="338">
        <f>H102+H104</f>
        <v>390</v>
      </c>
      <c r="I101" s="248">
        <f>I102+I104</f>
        <v>0</v>
      </c>
      <c r="J101" s="272">
        <f>I101/H101*100</f>
        <v>0</v>
      </c>
      <c r="K101" s="8"/>
    </row>
    <row r="102" spans="1:11" s="10" customFormat="1" ht="25.5">
      <c r="A102" s="362" t="s">
        <v>167</v>
      </c>
      <c r="B102" s="5" t="s">
        <v>61</v>
      </c>
      <c r="C102" s="5" t="s">
        <v>79</v>
      </c>
      <c r="D102" s="22" t="s">
        <v>61</v>
      </c>
      <c r="E102" s="23" t="s">
        <v>211</v>
      </c>
      <c r="F102" s="24" t="s">
        <v>215</v>
      </c>
      <c r="G102" s="5"/>
      <c r="H102" s="340">
        <f>H103</f>
        <v>370</v>
      </c>
      <c r="I102" s="248">
        <f>I103</f>
        <v>0</v>
      </c>
      <c r="J102" s="272">
        <f>I102/H102*100</f>
        <v>0</v>
      </c>
      <c r="K102" s="8"/>
    </row>
    <row r="103" spans="1:11" s="10" customFormat="1" ht="24">
      <c r="A103" s="26" t="s">
        <v>98</v>
      </c>
      <c r="B103" s="5" t="s">
        <v>61</v>
      </c>
      <c r="C103" s="5" t="s">
        <v>79</v>
      </c>
      <c r="D103" s="22" t="s">
        <v>61</v>
      </c>
      <c r="E103" s="23" t="s">
        <v>211</v>
      </c>
      <c r="F103" s="24" t="s">
        <v>215</v>
      </c>
      <c r="G103" s="5" t="s">
        <v>97</v>
      </c>
      <c r="H103" s="340">
        <v>370</v>
      </c>
      <c r="I103" s="248">
        <v>0</v>
      </c>
      <c r="J103" s="272">
        <f>I103/H103*100</f>
        <v>0</v>
      </c>
      <c r="K103" s="8"/>
    </row>
    <row r="104" spans="1:11" s="10" customFormat="1" ht="12.75">
      <c r="A104" s="362" t="s">
        <v>168</v>
      </c>
      <c r="B104" s="5" t="s">
        <v>61</v>
      </c>
      <c r="C104" s="5" t="s">
        <v>79</v>
      </c>
      <c r="D104" s="22" t="s">
        <v>61</v>
      </c>
      <c r="E104" s="23" t="s">
        <v>211</v>
      </c>
      <c r="F104" s="24" t="s">
        <v>216</v>
      </c>
      <c r="G104" s="5"/>
      <c r="H104" s="340">
        <f>H105</f>
        <v>20</v>
      </c>
      <c r="I104" s="248">
        <f>I105</f>
        <v>0</v>
      </c>
      <c r="J104" s="272">
        <f>J105</f>
        <v>0</v>
      </c>
      <c r="K104" s="8"/>
    </row>
    <row r="105" spans="1:11" s="10" customFormat="1" ht="24">
      <c r="A105" s="26" t="s">
        <v>98</v>
      </c>
      <c r="B105" s="5" t="s">
        <v>61</v>
      </c>
      <c r="C105" s="5" t="s">
        <v>79</v>
      </c>
      <c r="D105" s="22" t="s">
        <v>61</v>
      </c>
      <c r="E105" s="23" t="s">
        <v>211</v>
      </c>
      <c r="F105" s="24" t="s">
        <v>216</v>
      </c>
      <c r="G105" s="5" t="s">
        <v>97</v>
      </c>
      <c r="H105" s="340">
        <v>20</v>
      </c>
      <c r="I105" s="248">
        <v>0</v>
      </c>
      <c r="J105" s="272">
        <f>I105/H105*100</f>
        <v>0</v>
      </c>
      <c r="K105" s="8"/>
    </row>
    <row r="106" spans="1:10" s="39" customFormat="1" ht="14.25">
      <c r="A106" s="37" t="s">
        <v>125</v>
      </c>
      <c r="B106" s="38" t="s">
        <v>64</v>
      </c>
      <c r="C106" s="38"/>
      <c r="D106" s="22"/>
      <c r="E106" s="23"/>
      <c r="F106" s="24"/>
      <c r="G106" s="38"/>
      <c r="H106" s="240">
        <f>H110+H107</f>
        <v>75.7</v>
      </c>
      <c r="I106" s="248">
        <f>I107+I110</f>
        <v>0</v>
      </c>
      <c r="J106" s="272">
        <f>I106/H106*100</f>
        <v>0</v>
      </c>
    </row>
    <row r="107" spans="1:10" s="39" customFormat="1" ht="14.25">
      <c r="A107" s="227" t="s">
        <v>287</v>
      </c>
      <c r="B107" s="228" t="s">
        <v>64</v>
      </c>
      <c r="C107" s="229" t="s">
        <v>79</v>
      </c>
      <c r="D107" s="230"/>
      <c r="E107" s="231"/>
      <c r="F107" s="232"/>
      <c r="G107" s="233"/>
      <c r="H107" s="246">
        <f>H108</f>
        <v>70.7</v>
      </c>
      <c r="I107" s="248">
        <v>0</v>
      </c>
      <c r="J107" s="272">
        <v>0</v>
      </c>
    </row>
    <row r="108" spans="1:10" s="39" customFormat="1" ht="15">
      <c r="A108" s="42" t="s">
        <v>288</v>
      </c>
      <c r="B108" s="234" t="s">
        <v>64</v>
      </c>
      <c r="C108" s="235" t="s">
        <v>79</v>
      </c>
      <c r="D108" s="22" t="s">
        <v>88</v>
      </c>
      <c r="E108" s="23" t="s">
        <v>198</v>
      </c>
      <c r="F108" s="24"/>
      <c r="G108" s="236"/>
      <c r="H108" s="247">
        <f>H109</f>
        <v>70.7</v>
      </c>
      <c r="I108" s="248">
        <v>0</v>
      </c>
      <c r="J108" s="272">
        <v>0</v>
      </c>
    </row>
    <row r="109" spans="1:10" s="39" customFormat="1" ht="24.75">
      <c r="A109" s="26" t="s">
        <v>98</v>
      </c>
      <c r="B109" s="234" t="s">
        <v>64</v>
      </c>
      <c r="C109" s="235" t="s">
        <v>79</v>
      </c>
      <c r="D109" s="22" t="s">
        <v>88</v>
      </c>
      <c r="E109" s="23" t="s">
        <v>198</v>
      </c>
      <c r="F109" s="24" t="s">
        <v>264</v>
      </c>
      <c r="G109" s="236" t="s">
        <v>97</v>
      </c>
      <c r="H109" s="247">
        <v>70.7</v>
      </c>
      <c r="I109" s="248">
        <v>0</v>
      </c>
      <c r="J109" s="272">
        <v>0</v>
      </c>
    </row>
    <row r="110" spans="1:11" s="10" customFormat="1" ht="12.75">
      <c r="A110" s="352" t="s">
        <v>218</v>
      </c>
      <c r="B110" s="27" t="s">
        <v>64</v>
      </c>
      <c r="C110" s="28">
        <v>12</v>
      </c>
      <c r="D110" s="22"/>
      <c r="E110" s="23"/>
      <c r="F110" s="24"/>
      <c r="G110" s="25"/>
      <c r="H110" s="353">
        <f>H111</f>
        <v>5</v>
      </c>
      <c r="I110" s="248">
        <v>0</v>
      </c>
      <c r="J110" s="272">
        <v>0</v>
      </c>
      <c r="K110" s="8"/>
    </row>
    <row r="111" spans="1:11" s="10" customFormat="1" ht="37.5" customHeight="1">
      <c r="A111" s="140" t="s">
        <v>171</v>
      </c>
      <c r="B111" s="7" t="s">
        <v>64</v>
      </c>
      <c r="C111" s="7" t="s">
        <v>172</v>
      </c>
      <c r="D111" s="34" t="s">
        <v>64</v>
      </c>
      <c r="E111" s="35"/>
      <c r="F111" s="24"/>
      <c r="G111" s="358"/>
      <c r="H111" s="338">
        <f>H112</f>
        <v>5</v>
      </c>
      <c r="I111" s="248">
        <v>0</v>
      </c>
      <c r="J111" s="272">
        <v>0</v>
      </c>
      <c r="K111" s="8"/>
    </row>
    <row r="112" spans="1:11" s="10" customFormat="1" ht="23.25" customHeight="1">
      <c r="A112" s="222" t="s">
        <v>0</v>
      </c>
      <c r="B112" s="7" t="s">
        <v>64</v>
      </c>
      <c r="C112" s="7" t="s">
        <v>172</v>
      </c>
      <c r="D112" s="34" t="s">
        <v>64</v>
      </c>
      <c r="E112" s="35" t="s">
        <v>180</v>
      </c>
      <c r="F112" s="40" t="s">
        <v>219</v>
      </c>
      <c r="G112" s="355"/>
      <c r="H112" s="338">
        <f>H113</f>
        <v>5</v>
      </c>
      <c r="I112" s="248">
        <v>0</v>
      </c>
      <c r="J112" s="272">
        <v>0</v>
      </c>
      <c r="K112" s="8"/>
    </row>
    <row r="113" spans="1:11" s="10" customFormat="1" ht="23.25" customHeight="1">
      <c r="A113" s="26" t="s">
        <v>98</v>
      </c>
      <c r="B113" s="5" t="s">
        <v>64</v>
      </c>
      <c r="C113" s="5" t="s">
        <v>172</v>
      </c>
      <c r="D113" s="22" t="s">
        <v>64</v>
      </c>
      <c r="E113" s="23" t="s">
        <v>180</v>
      </c>
      <c r="F113" s="24" t="s">
        <v>219</v>
      </c>
      <c r="G113" s="358">
        <v>240</v>
      </c>
      <c r="H113" s="340">
        <v>5</v>
      </c>
      <c r="I113" s="248">
        <v>0</v>
      </c>
      <c r="J113" s="272">
        <v>0</v>
      </c>
      <c r="K113" s="8"/>
    </row>
    <row r="114" spans="1:10" s="39" customFormat="1" ht="14.25">
      <c r="A114" s="37" t="s">
        <v>49</v>
      </c>
      <c r="B114" s="38" t="s">
        <v>65</v>
      </c>
      <c r="C114" s="38"/>
      <c r="D114" s="22"/>
      <c r="E114" s="23"/>
      <c r="F114" s="24"/>
      <c r="G114" s="38"/>
      <c r="H114" s="240">
        <f>H115+H118</f>
        <v>7912.400000000001</v>
      </c>
      <c r="I114" s="251">
        <f>I115+I118</f>
        <v>1558.6</v>
      </c>
      <c r="J114" s="271">
        <f>I114/H114*100</f>
        <v>19.698195237854506</v>
      </c>
    </row>
    <row r="115" spans="1:11" s="10" customFormat="1" ht="12.75">
      <c r="A115" s="352" t="s">
        <v>66</v>
      </c>
      <c r="B115" s="27" t="s">
        <v>65</v>
      </c>
      <c r="C115" s="28" t="s">
        <v>60</v>
      </c>
      <c r="D115" s="22"/>
      <c r="E115" s="23"/>
      <c r="F115" s="24"/>
      <c r="G115" s="25"/>
      <c r="H115" s="353">
        <f aca="true" t="shared" si="7" ref="H115:J116">H116</f>
        <v>1005.3</v>
      </c>
      <c r="I115" s="248">
        <f t="shared" si="7"/>
        <v>22.8</v>
      </c>
      <c r="J115" s="272">
        <f t="shared" si="7"/>
        <v>2.2679797075499852</v>
      </c>
      <c r="K115" s="8"/>
    </row>
    <row r="116" spans="1:11" s="10" customFormat="1" ht="51.75">
      <c r="A116" s="90" t="s">
        <v>173</v>
      </c>
      <c r="B116" s="20" t="s">
        <v>65</v>
      </c>
      <c r="C116" s="21" t="s">
        <v>60</v>
      </c>
      <c r="D116" s="22" t="s">
        <v>41</v>
      </c>
      <c r="E116" s="23" t="s">
        <v>220</v>
      </c>
      <c r="F116" s="24"/>
      <c r="G116" s="25"/>
      <c r="H116" s="363">
        <f t="shared" si="7"/>
        <v>1005.3</v>
      </c>
      <c r="I116" s="248">
        <f t="shared" si="7"/>
        <v>22.8</v>
      </c>
      <c r="J116" s="272">
        <f t="shared" si="7"/>
        <v>2.2679797075499852</v>
      </c>
      <c r="K116" s="8"/>
    </row>
    <row r="117" spans="1:11" s="10" customFormat="1" ht="24">
      <c r="A117" s="26" t="s">
        <v>98</v>
      </c>
      <c r="B117" s="20" t="s">
        <v>65</v>
      </c>
      <c r="C117" s="21" t="s">
        <v>60</v>
      </c>
      <c r="D117" s="22" t="s">
        <v>41</v>
      </c>
      <c r="E117" s="23" t="s">
        <v>220</v>
      </c>
      <c r="F117" s="24" t="s">
        <v>234</v>
      </c>
      <c r="G117" s="25" t="s">
        <v>97</v>
      </c>
      <c r="H117" s="363">
        <v>1005.3</v>
      </c>
      <c r="I117" s="248">
        <v>22.8</v>
      </c>
      <c r="J117" s="272">
        <f aca="true" t="shared" si="8" ref="J117:J122">I117/H117*100</f>
        <v>2.2679797075499852</v>
      </c>
      <c r="K117" s="8"/>
    </row>
    <row r="118" spans="1:11" s="10" customFormat="1" ht="12.75">
      <c r="A118" s="352" t="s">
        <v>56</v>
      </c>
      <c r="B118" s="27" t="s">
        <v>65</v>
      </c>
      <c r="C118" s="28" t="s">
        <v>61</v>
      </c>
      <c r="D118" s="22"/>
      <c r="E118" s="23"/>
      <c r="F118" s="24"/>
      <c r="G118" s="25"/>
      <c r="H118" s="353">
        <f>H119+H143+H147</f>
        <v>6907.1</v>
      </c>
      <c r="I118" s="251">
        <f>I119+I143+I147</f>
        <v>1535.8</v>
      </c>
      <c r="J118" s="271">
        <f t="shared" si="8"/>
        <v>22.23509142766139</v>
      </c>
      <c r="K118" s="8"/>
    </row>
    <row r="119" spans="1:11" s="10" customFormat="1" ht="24.75" customHeight="1">
      <c r="A119" s="29" t="s">
        <v>130</v>
      </c>
      <c r="B119" s="32" t="s">
        <v>65</v>
      </c>
      <c r="C119" s="33" t="s">
        <v>61</v>
      </c>
      <c r="D119" s="34" t="s">
        <v>65</v>
      </c>
      <c r="E119" s="35"/>
      <c r="F119" s="40"/>
      <c r="G119" s="43"/>
      <c r="H119" s="335">
        <f>H120+H127+H132</f>
        <v>5874</v>
      </c>
      <c r="I119" s="251">
        <f>I120+I127+I132</f>
        <v>1399.2</v>
      </c>
      <c r="J119" s="271">
        <f t="shared" si="8"/>
        <v>23.820224719101123</v>
      </c>
      <c r="K119" s="8"/>
    </row>
    <row r="120" spans="1:10" ht="27" customHeight="1">
      <c r="A120" s="364" t="s">
        <v>131</v>
      </c>
      <c r="B120" s="2" t="s">
        <v>65</v>
      </c>
      <c r="C120" s="2" t="s">
        <v>61</v>
      </c>
      <c r="D120" s="34" t="s">
        <v>65</v>
      </c>
      <c r="E120" s="35" t="s">
        <v>180</v>
      </c>
      <c r="F120" s="40" t="s">
        <v>186</v>
      </c>
      <c r="G120" s="355"/>
      <c r="H120" s="338">
        <f>H121+H123+H125</f>
        <v>1513.8</v>
      </c>
      <c r="I120" s="251">
        <f>I121+I123+I125</f>
        <v>374.1</v>
      </c>
      <c r="J120" s="271">
        <f t="shared" si="8"/>
        <v>24.712643678160923</v>
      </c>
    </row>
    <row r="121" spans="1:10" ht="35.25" customHeight="1">
      <c r="A121" s="365" t="s">
        <v>132</v>
      </c>
      <c r="B121" s="249" t="s">
        <v>65</v>
      </c>
      <c r="C121" s="249" t="s">
        <v>61</v>
      </c>
      <c r="D121" s="22" t="s">
        <v>65</v>
      </c>
      <c r="E121" s="23" t="s">
        <v>180</v>
      </c>
      <c r="F121" s="24" t="s">
        <v>222</v>
      </c>
      <c r="G121" s="358"/>
      <c r="H121" s="340">
        <f>H122</f>
        <v>700</v>
      </c>
      <c r="I121" s="248">
        <f>I122</f>
        <v>98.3</v>
      </c>
      <c r="J121" s="272">
        <f t="shared" si="8"/>
        <v>14.042857142857143</v>
      </c>
    </row>
    <row r="122" spans="1:10" ht="24">
      <c r="A122" s="26" t="s">
        <v>98</v>
      </c>
      <c r="B122" s="249" t="s">
        <v>65</v>
      </c>
      <c r="C122" s="249" t="s">
        <v>61</v>
      </c>
      <c r="D122" s="22" t="s">
        <v>65</v>
      </c>
      <c r="E122" s="23" t="s">
        <v>180</v>
      </c>
      <c r="F122" s="24" t="s">
        <v>222</v>
      </c>
      <c r="G122" s="358">
        <v>240</v>
      </c>
      <c r="H122" s="340">
        <v>700</v>
      </c>
      <c r="I122" s="248">
        <v>98.3</v>
      </c>
      <c r="J122" s="272">
        <f t="shared" si="8"/>
        <v>14.042857142857143</v>
      </c>
    </row>
    <row r="123" spans="1:10" ht="23.25" customHeight="1">
      <c r="A123" s="365" t="s">
        <v>133</v>
      </c>
      <c r="B123" s="249" t="s">
        <v>65</v>
      </c>
      <c r="C123" s="249" t="s">
        <v>61</v>
      </c>
      <c r="D123" s="22" t="s">
        <v>65</v>
      </c>
      <c r="E123" s="23" t="s">
        <v>180</v>
      </c>
      <c r="F123" s="24" t="s">
        <v>223</v>
      </c>
      <c r="G123" s="358"/>
      <c r="H123" s="340">
        <f>H124</f>
        <v>613.8</v>
      </c>
      <c r="I123" s="248">
        <f>I124</f>
        <v>275.8</v>
      </c>
      <c r="J123" s="272">
        <f>J124</f>
        <v>44.93320299771913</v>
      </c>
    </row>
    <row r="124" spans="1:10" ht="26.25" customHeight="1">
      <c r="A124" s="26" t="s">
        <v>98</v>
      </c>
      <c r="B124" s="249" t="s">
        <v>65</v>
      </c>
      <c r="C124" s="249" t="s">
        <v>61</v>
      </c>
      <c r="D124" s="22" t="s">
        <v>65</v>
      </c>
      <c r="E124" s="23" t="s">
        <v>180</v>
      </c>
      <c r="F124" s="24" t="s">
        <v>223</v>
      </c>
      <c r="G124" s="358">
        <v>240</v>
      </c>
      <c r="H124" s="340">
        <v>613.8</v>
      </c>
      <c r="I124" s="248">
        <v>275.8</v>
      </c>
      <c r="J124" s="272">
        <f>I124/H124*100</f>
        <v>44.93320299771913</v>
      </c>
    </row>
    <row r="125" spans="1:10" ht="36" customHeight="1">
      <c r="A125" s="26" t="s">
        <v>270</v>
      </c>
      <c r="B125" s="249" t="s">
        <v>65</v>
      </c>
      <c r="C125" s="249" t="s">
        <v>61</v>
      </c>
      <c r="D125" s="22" t="s">
        <v>65</v>
      </c>
      <c r="E125" s="23" t="s">
        <v>180</v>
      </c>
      <c r="F125" s="24" t="s">
        <v>271</v>
      </c>
      <c r="G125" s="358"/>
      <c r="H125" s="340">
        <f>H126</f>
        <v>200</v>
      </c>
      <c r="I125" s="248">
        <v>0</v>
      </c>
      <c r="J125" s="272">
        <v>0</v>
      </c>
    </row>
    <row r="126" spans="1:10" ht="26.25" customHeight="1">
      <c r="A126" s="26" t="s">
        <v>98</v>
      </c>
      <c r="B126" s="249" t="s">
        <v>65</v>
      </c>
      <c r="C126" s="249" t="s">
        <v>61</v>
      </c>
      <c r="D126" s="22" t="s">
        <v>65</v>
      </c>
      <c r="E126" s="23" t="s">
        <v>180</v>
      </c>
      <c r="F126" s="24" t="s">
        <v>271</v>
      </c>
      <c r="G126" s="358">
        <v>240</v>
      </c>
      <c r="H126" s="340">
        <v>200</v>
      </c>
      <c r="I126" s="248">
        <v>0</v>
      </c>
      <c r="J126" s="272">
        <v>0</v>
      </c>
    </row>
    <row r="127" spans="1:10" ht="27">
      <c r="A127" s="366" t="s">
        <v>134</v>
      </c>
      <c r="B127" s="2" t="s">
        <v>65</v>
      </c>
      <c r="C127" s="2" t="s">
        <v>61</v>
      </c>
      <c r="D127" s="34" t="s">
        <v>65</v>
      </c>
      <c r="E127" s="35" t="s">
        <v>87</v>
      </c>
      <c r="F127" s="40"/>
      <c r="G127" s="355"/>
      <c r="H127" s="338">
        <f>H129+H130</f>
        <v>1736.6</v>
      </c>
      <c r="I127" s="251">
        <f>I128+I130</f>
        <v>524.4</v>
      </c>
      <c r="J127" s="271">
        <f>I127/H127*100</f>
        <v>30.196936542669583</v>
      </c>
    </row>
    <row r="128" spans="1:10" ht="33.75">
      <c r="A128" s="367" t="s">
        <v>135</v>
      </c>
      <c r="B128" s="249" t="s">
        <v>65</v>
      </c>
      <c r="C128" s="249" t="s">
        <v>61</v>
      </c>
      <c r="D128" s="22" t="s">
        <v>65</v>
      </c>
      <c r="E128" s="23" t="s">
        <v>87</v>
      </c>
      <c r="F128" s="24" t="s">
        <v>224</v>
      </c>
      <c r="G128" s="358"/>
      <c r="H128" s="340">
        <f>H129</f>
        <v>886.6</v>
      </c>
      <c r="I128" s="248">
        <f>I129</f>
        <v>355.7</v>
      </c>
      <c r="J128" s="272">
        <f>J129</f>
        <v>40.11955786149334</v>
      </c>
    </row>
    <row r="129" spans="1:10" ht="24">
      <c r="A129" s="26" t="s">
        <v>98</v>
      </c>
      <c r="B129" s="249" t="s">
        <v>65</v>
      </c>
      <c r="C129" s="249" t="s">
        <v>61</v>
      </c>
      <c r="D129" s="22" t="s">
        <v>65</v>
      </c>
      <c r="E129" s="23" t="s">
        <v>87</v>
      </c>
      <c r="F129" s="24" t="s">
        <v>224</v>
      </c>
      <c r="G129" s="358">
        <v>240</v>
      </c>
      <c r="H129" s="340">
        <v>886.6</v>
      </c>
      <c r="I129" s="248">
        <v>355.7</v>
      </c>
      <c r="J129" s="272">
        <f>I129/H129*100</f>
        <v>40.11955786149334</v>
      </c>
    </row>
    <row r="130" spans="1:10" ht="33.75" customHeight="1">
      <c r="A130" s="367" t="s">
        <v>136</v>
      </c>
      <c r="B130" s="20" t="s">
        <v>65</v>
      </c>
      <c r="C130" s="21" t="s">
        <v>61</v>
      </c>
      <c r="D130" s="22" t="s">
        <v>65</v>
      </c>
      <c r="E130" s="23" t="s">
        <v>87</v>
      </c>
      <c r="F130" s="24" t="s">
        <v>225</v>
      </c>
      <c r="G130" s="368"/>
      <c r="H130" s="340">
        <f>H131</f>
        <v>850</v>
      </c>
      <c r="I130" s="248">
        <f>I131</f>
        <v>168.7</v>
      </c>
      <c r="J130" s="272">
        <f>I130/H130*100</f>
        <v>19.84705882352941</v>
      </c>
    </row>
    <row r="131" spans="1:10" ht="22.5" customHeight="1">
      <c r="A131" s="26" t="s">
        <v>98</v>
      </c>
      <c r="B131" s="20" t="s">
        <v>65</v>
      </c>
      <c r="C131" s="21" t="s">
        <v>61</v>
      </c>
      <c r="D131" s="22" t="s">
        <v>65</v>
      </c>
      <c r="E131" s="23" t="s">
        <v>87</v>
      </c>
      <c r="F131" s="24" t="s">
        <v>225</v>
      </c>
      <c r="G131" s="368">
        <v>240</v>
      </c>
      <c r="H131" s="340">
        <v>850</v>
      </c>
      <c r="I131" s="248">
        <v>168.7</v>
      </c>
      <c r="J131" s="272">
        <f>I131/H131*100</f>
        <v>19.84705882352941</v>
      </c>
    </row>
    <row r="132" spans="1:10" ht="27.75" customHeight="1">
      <c r="A132" s="369" t="s">
        <v>137</v>
      </c>
      <c r="B132" s="32" t="s">
        <v>65</v>
      </c>
      <c r="C132" s="33" t="s">
        <v>61</v>
      </c>
      <c r="D132" s="34" t="s">
        <v>65</v>
      </c>
      <c r="E132" s="35" t="s">
        <v>211</v>
      </c>
      <c r="F132" s="40"/>
      <c r="G132" s="370"/>
      <c r="H132" s="338">
        <f>H133+H135+H137+H141+H139</f>
        <v>2623.6</v>
      </c>
      <c r="I132" s="251">
        <f>I133+I135+I137+I139+I141</f>
        <v>500.70000000000005</v>
      </c>
      <c r="J132" s="271">
        <f>I132/H132*100</f>
        <v>19.084464095136454</v>
      </c>
    </row>
    <row r="133" spans="1:10" ht="27.75" customHeight="1">
      <c r="A133" s="371" t="s">
        <v>138</v>
      </c>
      <c r="B133" s="20" t="s">
        <v>65</v>
      </c>
      <c r="C133" s="21" t="s">
        <v>61</v>
      </c>
      <c r="D133" s="22" t="s">
        <v>65</v>
      </c>
      <c r="E133" s="23" t="s">
        <v>211</v>
      </c>
      <c r="F133" s="24" t="s">
        <v>226</v>
      </c>
      <c r="G133" s="368"/>
      <c r="H133" s="340">
        <f>H134</f>
        <v>300</v>
      </c>
      <c r="I133" s="248">
        <v>0</v>
      </c>
      <c r="J133" s="272">
        <v>0</v>
      </c>
    </row>
    <row r="134" spans="1:10" ht="30" customHeight="1">
      <c r="A134" s="372" t="s">
        <v>98</v>
      </c>
      <c r="B134" s="20" t="s">
        <v>65</v>
      </c>
      <c r="C134" s="21" t="s">
        <v>61</v>
      </c>
      <c r="D134" s="22" t="s">
        <v>65</v>
      </c>
      <c r="E134" s="23" t="s">
        <v>211</v>
      </c>
      <c r="F134" s="24" t="s">
        <v>226</v>
      </c>
      <c r="G134" s="368">
        <v>240</v>
      </c>
      <c r="H134" s="340">
        <v>300</v>
      </c>
      <c r="I134" s="248">
        <v>0</v>
      </c>
      <c r="J134" s="272">
        <v>0</v>
      </c>
    </row>
    <row r="135" spans="1:10" ht="22.5">
      <c r="A135" s="371" t="s">
        <v>139</v>
      </c>
      <c r="B135" s="20" t="s">
        <v>65</v>
      </c>
      <c r="C135" s="21" t="s">
        <v>61</v>
      </c>
      <c r="D135" s="22" t="s">
        <v>65</v>
      </c>
      <c r="E135" s="23" t="s">
        <v>211</v>
      </c>
      <c r="F135" s="24" t="s">
        <v>227</v>
      </c>
      <c r="G135" s="333"/>
      <c r="H135" s="340">
        <f>H136</f>
        <v>1100</v>
      </c>
      <c r="I135" s="248">
        <f>I136</f>
        <v>288.1</v>
      </c>
      <c r="J135" s="272">
        <f>J136</f>
        <v>26.19090909090909</v>
      </c>
    </row>
    <row r="136" spans="1:10" ht="24">
      <c r="A136" s="372" t="s">
        <v>98</v>
      </c>
      <c r="B136" s="20" t="s">
        <v>65</v>
      </c>
      <c r="C136" s="21" t="s">
        <v>61</v>
      </c>
      <c r="D136" s="22" t="s">
        <v>65</v>
      </c>
      <c r="E136" s="23" t="s">
        <v>211</v>
      </c>
      <c r="F136" s="24" t="s">
        <v>227</v>
      </c>
      <c r="G136" s="333" t="s">
        <v>97</v>
      </c>
      <c r="H136" s="340">
        <v>1100</v>
      </c>
      <c r="I136" s="248">
        <v>288.1</v>
      </c>
      <c r="J136" s="272">
        <f aca="true" t="shared" si="9" ref="J136:J142">I136/H136*100</f>
        <v>26.19090909090909</v>
      </c>
    </row>
    <row r="137" spans="1:10" ht="22.5">
      <c r="A137" s="371" t="s">
        <v>140</v>
      </c>
      <c r="B137" s="20" t="s">
        <v>65</v>
      </c>
      <c r="C137" s="21" t="s">
        <v>61</v>
      </c>
      <c r="D137" s="22" t="s">
        <v>65</v>
      </c>
      <c r="E137" s="23" t="s">
        <v>211</v>
      </c>
      <c r="F137" s="24" t="s">
        <v>261</v>
      </c>
      <c r="G137" s="333"/>
      <c r="H137" s="340">
        <f>H138</f>
        <v>700</v>
      </c>
      <c r="I137" s="248">
        <f>I138</f>
        <v>99</v>
      </c>
      <c r="J137" s="272">
        <f t="shared" si="9"/>
        <v>14.142857142857142</v>
      </c>
    </row>
    <row r="138" spans="1:10" ht="24">
      <c r="A138" s="372" t="s">
        <v>98</v>
      </c>
      <c r="B138" s="20" t="s">
        <v>65</v>
      </c>
      <c r="C138" s="21" t="s">
        <v>61</v>
      </c>
      <c r="D138" s="22" t="s">
        <v>65</v>
      </c>
      <c r="E138" s="23" t="s">
        <v>211</v>
      </c>
      <c r="F138" s="24" t="s">
        <v>261</v>
      </c>
      <c r="G138" s="333" t="s">
        <v>97</v>
      </c>
      <c r="H138" s="340">
        <v>700</v>
      </c>
      <c r="I138" s="248">
        <v>99</v>
      </c>
      <c r="J138" s="272">
        <f t="shared" si="9"/>
        <v>14.142857142857142</v>
      </c>
    </row>
    <row r="139" spans="1:10" ht="39.75" customHeight="1">
      <c r="A139" s="372" t="s">
        <v>272</v>
      </c>
      <c r="B139" s="20" t="s">
        <v>65</v>
      </c>
      <c r="C139" s="21" t="s">
        <v>61</v>
      </c>
      <c r="D139" s="22" t="s">
        <v>65</v>
      </c>
      <c r="E139" s="23" t="s">
        <v>211</v>
      </c>
      <c r="F139" s="24" t="s">
        <v>273</v>
      </c>
      <c r="G139" s="333"/>
      <c r="H139" s="340">
        <f>H140</f>
        <v>310</v>
      </c>
      <c r="I139" s="248">
        <f>I140</f>
        <v>13.6</v>
      </c>
      <c r="J139" s="272">
        <f t="shared" si="9"/>
        <v>4.387096774193548</v>
      </c>
    </row>
    <row r="140" spans="1:10" ht="24">
      <c r="A140" s="372" t="s">
        <v>98</v>
      </c>
      <c r="B140" s="20" t="s">
        <v>65</v>
      </c>
      <c r="C140" s="21" t="s">
        <v>61</v>
      </c>
      <c r="D140" s="22" t="s">
        <v>65</v>
      </c>
      <c r="E140" s="23" t="s">
        <v>211</v>
      </c>
      <c r="F140" s="24" t="s">
        <v>273</v>
      </c>
      <c r="G140" s="333" t="s">
        <v>97</v>
      </c>
      <c r="H140" s="340">
        <v>310</v>
      </c>
      <c r="I140" s="248">
        <v>13.6</v>
      </c>
      <c r="J140" s="272">
        <f t="shared" si="9"/>
        <v>4.387096774193548</v>
      </c>
    </row>
    <row r="141" spans="1:10" ht="24">
      <c r="A141" s="26" t="s">
        <v>253</v>
      </c>
      <c r="B141" s="20" t="s">
        <v>65</v>
      </c>
      <c r="C141" s="21" t="s">
        <v>61</v>
      </c>
      <c r="D141" s="22" t="s">
        <v>65</v>
      </c>
      <c r="E141" s="23" t="s">
        <v>211</v>
      </c>
      <c r="F141" s="24" t="s">
        <v>229</v>
      </c>
      <c r="G141" s="333"/>
      <c r="H141" s="340">
        <f>H142</f>
        <v>213.6</v>
      </c>
      <c r="I141" s="248">
        <f>I142</f>
        <v>100</v>
      </c>
      <c r="J141" s="272">
        <f t="shared" si="9"/>
        <v>46.81647940074907</v>
      </c>
    </row>
    <row r="142" spans="1:10" ht="38.25">
      <c r="A142" s="119" t="s">
        <v>174</v>
      </c>
      <c r="B142" s="20" t="s">
        <v>65</v>
      </c>
      <c r="C142" s="21" t="s">
        <v>61</v>
      </c>
      <c r="D142" s="22" t="s">
        <v>65</v>
      </c>
      <c r="E142" s="23" t="s">
        <v>211</v>
      </c>
      <c r="F142" s="24" t="s">
        <v>229</v>
      </c>
      <c r="G142" s="333" t="s">
        <v>97</v>
      </c>
      <c r="H142" s="340">
        <v>213.6</v>
      </c>
      <c r="I142" s="248">
        <v>100</v>
      </c>
      <c r="J142" s="272">
        <f t="shared" si="9"/>
        <v>46.81647940074907</v>
      </c>
    </row>
    <row r="143" spans="1:10" ht="25.5">
      <c r="A143" s="222" t="s">
        <v>278</v>
      </c>
      <c r="B143" s="32" t="s">
        <v>65</v>
      </c>
      <c r="C143" s="33" t="s">
        <v>61</v>
      </c>
      <c r="D143" s="34" t="s">
        <v>68</v>
      </c>
      <c r="E143" s="35"/>
      <c r="F143" s="40"/>
      <c r="G143" s="43"/>
      <c r="H143" s="338">
        <f aca="true" t="shared" si="10" ref="H143:J145">H144</f>
        <v>963.1</v>
      </c>
      <c r="I143" s="251">
        <f t="shared" si="10"/>
        <v>136.6</v>
      </c>
      <c r="J143" s="271">
        <f t="shared" si="10"/>
        <v>14.183366213269649</v>
      </c>
    </row>
    <row r="144" spans="1:10" ht="25.5">
      <c r="A144" s="119" t="s">
        <v>279</v>
      </c>
      <c r="B144" s="20" t="s">
        <v>65</v>
      </c>
      <c r="C144" s="21" t="s">
        <v>61</v>
      </c>
      <c r="D144" s="22" t="s">
        <v>68</v>
      </c>
      <c r="E144" s="23" t="s">
        <v>180</v>
      </c>
      <c r="F144" s="24"/>
      <c r="G144" s="333"/>
      <c r="H144" s="340">
        <f t="shared" si="10"/>
        <v>963.1</v>
      </c>
      <c r="I144" s="248">
        <f t="shared" si="10"/>
        <v>136.6</v>
      </c>
      <c r="J144" s="272">
        <f t="shared" si="10"/>
        <v>14.183366213269649</v>
      </c>
    </row>
    <row r="145" spans="1:10" ht="25.5">
      <c r="A145" s="119" t="s">
        <v>280</v>
      </c>
      <c r="B145" s="20" t="s">
        <v>65</v>
      </c>
      <c r="C145" s="21" t="s">
        <v>61</v>
      </c>
      <c r="D145" s="22" t="s">
        <v>68</v>
      </c>
      <c r="E145" s="23" t="s">
        <v>180</v>
      </c>
      <c r="F145" s="24" t="s">
        <v>283</v>
      </c>
      <c r="G145" s="333"/>
      <c r="H145" s="340">
        <f t="shared" si="10"/>
        <v>963.1</v>
      </c>
      <c r="I145" s="248">
        <f t="shared" si="10"/>
        <v>136.6</v>
      </c>
      <c r="J145" s="272">
        <f t="shared" si="10"/>
        <v>14.183366213269649</v>
      </c>
    </row>
    <row r="146" spans="1:10" ht="24">
      <c r="A146" s="372" t="s">
        <v>98</v>
      </c>
      <c r="B146" s="20" t="s">
        <v>65</v>
      </c>
      <c r="C146" s="21" t="s">
        <v>61</v>
      </c>
      <c r="D146" s="22" t="s">
        <v>68</v>
      </c>
      <c r="E146" s="23" t="s">
        <v>180</v>
      </c>
      <c r="F146" s="24" t="s">
        <v>283</v>
      </c>
      <c r="G146" s="333" t="s">
        <v>97</v>
      </c>
      <c r="H146" s="340">
        <v>963.1</v>
      </c>
      <c r="I146" s="248">
        <v>136.6</v>
      </c>
      <c r="J146" s="272">
        <f>I146/H146*100</f>
        <v>14.183366213269649</v>
      </c>
    </row>
    <row r="147" spans="1:10" ht="25.5">
      <c r="A147" s="222" t="s">
        <v>281</v>
      </c>
      <c r="B147" s="32" t="s">
        <v>65</v>
      </c>
      <c r="C147" s="33" t="s">
        <v>61</v>
      </c>
      <c r="D147" s="34" t="s">
        <v>80</v>
      </c>
      <c r="E147" s="35"/>
      <c r="F147" s="40"/>
      <c r="G147" s="43"/>
      <c r="H147" s="338">
        <f>H148</f>
        <v>70</v>
      </c>
      <c r="I147" s="248">
        <v>0</v>
      </c>
      <c r="J147" s="272">
        <v>0</v>
      </c>
    </row>
    <row r="148" spans="1:10" ht="12.75">
      <c r="A148" s="119" t="s">
        <v>290</v>
      </c>
      <c r="B148" s="20" t="s">
        <v>65</v>
      </c>
      <c r="C148" s="21" t="s">
        <v>61</v>
      </c>
      <c r="D148" s="22" t="s">
        <v>80</v>
      </c>
      <c r="E148" s="23" t="s">
        <v>180</v>
      </c>
      <c r="F148" s="24" t="s">
        <v>282</v>
      </c>
      <c r="G148" s="333"/>
      <c r="H148" s="340">
        <f>H149</f>
        <v>70</v>
      </c>
      <c r="I148" s="248">
        <v>0</v>
      </c>
      <c r="J148" s="272">
        <v>0</v>
      </c>
    </row>
    <row r="149" spans="1:10" ht="24">
      <c r="A149" s="372" t="s">
        <v>98</v>
      </c>
      <c r="B149" s="20" t="s">
        <v>65</v>
      </c>
      <c r="C149" s="21" t="s">
        <v>61</v>
      </c>
      <c r="D149" s="22" t="s">
        <v>80</v>
      </c>
      <c r="E149" s="23" t="s">
        <v>180</v>
      </c>
      <c r="F149" s="24" t="s">
        <v>282</v>
      </c>
      <c r="G149" s="333" t="s">
        <v>97</v>
      </c>
      <c r="H149" s="340">
        <v>70</v>
      </c>
      <c r="I149" s="248">
        <v>0</v>
      </c>
      <c r="J149" s="272">
        <v>0</v>
      </c>
    </row>
    <row r="150" spans="1:10" ht="14.25">
      <c r="A150" s="27" t="s">
        <v>50</v>
      </c>
      <c r="B150" s="27" t="s">
        <v>67</v>
      </c>
      <c r="C150" s="28"/>
      <c r="D150" s="332"/>
      <c r="E150" s="333"/>
      <c r="F150" s="24"/>
      <c r="G150" s="333"/>
      <c r="H150" s="240">
        <f>H151</f>
        <v>16.5</v>
      </c>
      <c r="I150" s="248">
        <v>0</v>
      </c>
      <c r="J150" s="272">
        <v>0</v>
      </c>
    </row>
    <row r="151" spans="1:10" ht="12">
      <c r="A151" s="27" t="s">
        <v>84</v>
      </c>
      <c r="B151" s="27" t="s">
        <v>67</v>
      </c>
      <c r="C151" s="28" t="s">
        <v>65</v>
      </c>
      <c r="D151" s="332"/>
      <c r="E151" s="333"/>
      <c r="F151" s="24"/>
      <c r="G151" s="333"/>
      <c r="H151" s="338">
        <f>H152</f>
        <v>16.5</v>
      </c>
      <c r="I151" s="248">
        <v>0</v>
      </c>
      <c r="J151" s="272">
        <v>0</v>
      </c>
    </row>
    <row r="152" spans="1:10" ht="12.75">
      <c r="A152" s="29" t="s">
        <v>39</v>
      </c>
      <c r="B152" s="2" t="s">
        <v>67</v>
      </c>
      <c r="C152" s="2" t="s">
        <v>65</v>
      </c>
      <c r="D152" s="34" t="s">
        <v>149</v>
      </c>
      <c r="E152" s="35"/>
      <c r="F152" s="40"/>
      <c r="G152" s="373"/>
      <c r="H152" s="338">
        <f>H153</f>
        <v>16.5</v>
      </c>
      <c r="I152" s="248">
        <v>0</v>
      </c>
      <c r="J152" s="272">
        <v>0</v>
      </c>
    </row>
    <row r="153" spans="1:10" ht="38.25">
      <c r="A153" s="29" t="s">
        <v>141</v>
      </c>
      <c r="B153" s="2" t="s">
        <v>67</v>
      </c>
      <c r="C153" s="2" t="s">
        <v>65</v>
      </c>
      <c r="D153" s="34" t="s">
        <v>149</v>
      </c>
      <c r="E153" s="35"/>
      <c r="F153" s="40"/>
      <c r="G153" s="373"/>
      <c r="H153" s="338">
        <f>H156</f>
        <v>16.5</v>
      </c>
      <c r="I153" s="248">
        <v>0</v>
      </c>
      <c r="J153" s="272">
        <v>0</v>
      </c>
    </row>
    <row r="154" spans="1:10" ht="38.25">
      <c r="A154" s="93" t="s">
        <v>2</v>
      </c>
      <c r="B154" s="2" t="s">
        <v>67</v>
      </c>
      <c r="C154" s="2" t="s">
        <v>65</v>
      </c>
      <c r="D154" s="34" t="s">
        <v>149</v>
      </c>
      <c r="E154" s="35" t="s">
        <v>180</v>
      </c>
      <c r="F154" s="40"/>
      <c r="G154" s="373"/>
      <c r="H154" s="338">
        <f>H155</f>
        <v>16.5</v>
      </c>
      <c r="I154" s="248">
        <v>0</v>
      </c>
      <c r="J154" s="272">
        <v>0</v>
      </c>
    </row>
    <row r="155" spans="1:10" ht="12">
      <c r="A155" s="97" t="s">
        <v>175</v>
      </c>
      <c r="B155" s="249" t="s">
        <v>67</v>
      </c>
      <c r="C155" s="249" t="s">
        <v>65</v>
      </c>
      <c r="D155" s="22" t="s">
        <v>149</v>
      </c>
      <c r="E155" s="23" t="s">
        <v>180</v>
      </c>
      <c r="F155" s="24" t="s">
        <v>203</v>
      </c>
      <c r="G155" s="374"/>
      <c r="H155" s="340">
        <f>H156</f>
        <v>16.5</v>
      </c>
      <c r="I155" s="248">
        <v>0</v>
      </c>
      <c r="J155" s="272">
        <v>0</v>
      </c>
    </row>
    <row r="156" spans="1:10" ht="24">
      <c r="A156" s="26" t="s">
        <v>98</v>
      </c>
      <c r="B156" s="249" t="s">
        <v>67</v>
      </c>
      <c r="C156" s="249" t="s">
        <v>65</v>
      </c>
      <c r="D156" s="22" t="s">
        <v>149</v>
      </c>
      <c r="E156" s="23" t="s">
        <v>180</v>
      </c>
      <c r="F156" s="24" t="s">
        <v>203</v>
      </c>
      <c r="G156" s="358">
        <v>240</v>
      </c>
      <c r="H156" s="340">
        <v>16.5</v>
      </c>
      <c r="I156" s="248">
        <v>0</v>
      </c>
      <c r="J156" s="272">
        <v>0</v>
      </c>
    </row>
    <row r="157" spans="1:10" ht="14.25">
      <c r="A157" s="27" t="s">
        <v>51</v>
      </c>
      <c r="B157" s="27" t="s">
        <v>68</v>
      </c>
      <c r="C157" s="28"/>
      <c r="D157" s="332"/>
      <c r="E157" s="333"/>
      <c r="F157" s="24"/>
      <c r="G157" s="333"/>
      <c r="H157" s="240">
        <f aca="true" t="shared" si="11" ref="H157:J158">H158</f>
        <v>4128.8</v>
      </c>
      <c r="I157" s="251">
        <f t="shared" si="11"/>
        <v>1964.9999999999998</v>
      </c>
      <c r="J157" s="271">
        <f t="shared" si="11"/>
        <v>47.59252082929664</v>
      </c>
    </row>
    <row r="158" spans="1:10" ht="12">
      <c r="A158" s="27" t="s">
        <v>69</v>
      </c>
      <c r="B158" s="27" t="s">
        <v>68</v>
      </c>
      <c r="C158" s="28" t="s">
        <v>60</v>
      </c>
      <c r="D158" s="332"/>
      <c r="E158" s="333"/>
      <c r="F158" s="24"/>
      <c r="G158" s="333"/>
      <c r="H158" s="338">
        <f t="shared" si="11"/>
        <v>4128.8</v>
      </c>
      <c r="I158" s="251">
        <f t="shared" si="11"/>
        <v>1964.9999999999998</v>
      </c>
      <c r="J158" s="271">
        <f t="shared" si="11"/>
        <v>47.59252082929664</v>
      </c>
    </row>
    <row r="159" spans="1:11" s="10" customFormat="1" ht="26.25" customHeight="1">
      <c r="A159" s="93" t="s">
        <v>176</v>
      </c>
      <c r="B159" s="32" t="s">
        <v>68</v>
      </c>
      <c r="C159" s="33" t="s">
        <v>60</v>
      </c>
      <c r="D159" s="34" t="s">
        <v>67</v>
      </c>
      <c r="E159" s="35"/>
      <c r="F159" s="40"/>
      <c r="G159" s="43"/>
      <c r="H159" s="335">
        <f>H160+H173</f>
        <v>4128.8</v>
      </c>
      <c r="I159" s="251">
        <f>I160+I173</f>
        <v>1964.9999999999998</v>
      </c>
      <c r="J159" s="271">
        <f aca="true" t="shared" si="12" ref="J159:J164">I159/H159*100</f>
        <v>47.59252082929664</v>
      </c>
      <c r="K159" s="8"/>
    </row>
    <row r="160" spans="1:10" ht="28.5" customHeight="1">
      <c r="A160" s="90" t="s">
        <v>177</v>
      </c>
      <c r="B160" s="2" t="s">
        <v>68</v>
      </c>
      <c r="C160" s="2" t="s">
        <v>60</v>
      </c>
      <c r="D160" s="34" t="s">
        <v>67</v>
      </c>
      <c r="E160" s="35" t="s">
        <v>180</v>
      </c>
      <c r="F160" s="40"/>
      <c r="G160" s="373"/>
      <c r="H160" s="338">
        <f>H161+H167+H169</f>
        <v>3895.2</v>
      </c>
      <c r="I160" s="251">
        <f>I161+I167+I169</f>
        <v>1872.8999999999999</v>
      </c>
      <c r="J160" s="271">
        <f t="shared" si="12"/>
        <v>48.0822550831793</v>
      </c>
    </row>
    <row r="161" spans="1:10" ht="23.25" customHeight="1">
      <c r="A161" s="99" t="s">
        <v>178</v>
      </c>
      <c r="B161" s="249" t="s">
        <v>68</v>
      </c>
      <c r="C161" s="249" t="s">
        <v>60</v>
      </c>
      <c r="D161" s="22" t="s">
        <v>67</v>
      </c>
      <c r="E161" s="23" t="s">
        <v>180</v>
      </c>
      <c r="F161" s="24" t="s">
        <v>230</v>
      </c>
      <c r="G161" s="374"/>
      <c r="H161" s="340">
        <f>H162+H163+H164</f>
        <v>3775.2</v>
      </c>
      <c r="I161" s="248">
        <f>I162+I163+I164</f>
        <v>1856.5</v>
      </c>
      <c r="J161" s="272">
        <f t="shared" si="12"/>
        <v>49.1762025852935</v>
      </c>
    </row>
    <row r="162" spans="1:10" ht="15" customHeight="1">
      <c r="A162" s="90" t="s">
        <v>179</v>
      </c>
      <c r="B162" s="249" t="s">
        <v>68</v>
      </c>
      <c r="C162" s="249" t="s">
        <v>60</v>
      </c>
      <c r="D162" s="22" t="s">
        <v>67</v>
      </c>
      <c r="E162" s="23" t="s">
        <v>180</v>
      </c>
      <c r="F162" s="24" t="s">
        <v>230</v>
      </c>
      <c r="G162" s="374" t="s">
        <v>106</v>
      </c>
      <c r="H162" s="340">
        <v>1656</v>
      </c>
      <c r="I162" s="248">
        <v>820.3</v>
      </c>
      <c r="J162" s="272">
        <f t="shared" si="12"/>
        <v>49.535024154589365</v>
      </c>
    </row>
    <row r="163" spans="1:10" ht="25.5" customHeight="1">
      <c r="A163" s="26" t="s">
        <v>98</v>
      </c>
      <c r="B163" s="249" t="s">
        <v>68</v>
      </c>
      <c r="C163" s="249" t="s">
        <v>60</v>
      </c>
      <c r="D163" s="22" t="s">
        <v>67</v>
      </c>
      <c r="E163" s="23" t="s">
        <v>180</v>
      </c>
      <c r="F163" s="24" t="s">
        <v>230</v>
      </c>
      <c r="G163" s="374" t="s">
        <v>97</v>
      </c>
      <c r="H163" s="340">
        <v>1943.2</v>
      </c>
      <c r="I163" s="248">
        <v>864.5</v>
      </c>
      <c r="J163" s="272">
        <f t="shared" si="12"/>
        <v>44.48847262247838</v>
      </c>
    </row>
    <row r="164" spans="1:11" ht="19.5" customHeight="1">
      <c r="A164" s="26" t="s">
        <v>99</v>
      </c>
      <c r="B164" s="249" t="s">
        <v>68</v>
      </c>
      <c r="C164" s="249" t="s">
        <v>60</v>
      </c>
      <c r="D164" s="22" t="s">
        <v>67</v>
      </c>
      <c r="E164" s="23" t="s">
        <v>180</v>
      </c>
      <c r="F164" s="24" t="s">
        <v>230</v>
      </c>
      <c r="G164" s="358">
        <v>850</v>
      </c>
      <c r="H164" s="340">
        <v>176</v>
      </c>
      <c r="I164" s="248">
        <v>171.7</v>
      </c>
      <c r="J164" s="272">
        <f t="shared" si="12"/>
        <v>97.55681818181817</v>
      </c>
      <c r="K164" s="94"/>
    </row>
    <row r="165" spans="9:10" ht="0.75" customHeight="1" hidden="1">
      <c r="I165" s="248"/>
      <c r="J165" s="272"/>
    </row>
    <row r="166" spans="9:10" ht="11.25" hidden="1">
      <c r="I166" s="248"/>
      <c r="J166" s="272"/>
    </row>
    <row r="167" spans="1:10" ht="15.75" customHeight="1">
      <c r="A167" s="26" t="s">
        <v>254</v>
      </c>
      <c r="B167" s="249" t="s">
        <v>68</v>
      </c>
      <c r="C167" s="375" t="s">
        <v>60</v>
      </c>
      <c r="D167" s="22" t="s">
        <v>67</v>
      </c>
      <c r="E167" s="23" t="s">
        <v>180</v>
      </c>
      <c r="F167" s="24" t="s">
        <v>226</v>
      </c>
      <c r="G167" s="368"/>
      <c r="H167" s="376">
        <f>H168</f>
        <v>50</v>
      </c>
      <c r="I167" s="248">
        <f>I168</f>
        <v>7.3</v>
      </c>
      <c r="J167" s="272">
        <f>I167/H167*100</f>
        <v>14.6</v>
      </c>
    </row>
    <row r="168" spans="1:10" ht="24.75" customHeight="1">
      <c r="A168" s="26" t="s">
        <v>98</v>
      </c>
      <c r="B168" s="249" t="s">
        <v>68</v>
      </c>
      <c r="C168" s="375" t="s">
        <v>60</v>
      </c>
      <c r="D168" s="22" t="s">
        <v>67</v>
      </c>
      <c r="E168" s="23" t="s">
        <v>180</v>
      </c>
      <c r="F168" s="24" t="s">
        <v>226</v>
      </c>
      <c r="G168" s="368">
        <v>240</v>
      </c>
      <c r="H168" s="376">
        <v>50</v>
      </c>
      <c r="I168" s="248">
        <v>7.3</v>
      </c>
      <c r="J168" s="272">
        <f>I168/H168*100</f>
        <v>14.6</v>
      </c>
    </row>
    <row r="169" spans="1:10" ht="15.75" customHeight="1">
      <c r="A169" s="26" t="s">
        <v>255</v>
      </c>
      <c r="B169" s="249" t="s">
        <v>68</v>
      </c>
      <c r="C169" s="375" t="s">
        <v>60</v>
      </c>
      <c r="D169" s="22" t="s">
        <v>67</v>
      </c>
      <c r="E169" s="23" t="s">
        <v>180</v>
      </c>
      <c r="F169" s="24" t="s">
        <v>231</v>
      </c>
      <c r="G169" s="368"/>
      <c r="H169" s="376">
        <f>H170</f>
        <v>70</v>
      </c>
      <c r="I169" s="248">
        <f>I170</f>
        <v>9.1</v>
      </c>
      <c r="J169" s="272">
        <f>I169/H169*100</f>
        <v>13</v>
      </c>
    </row>
    <row r="170" spans="1:10" ht="25.5" customHeight="1">
      <c r="A170" s="26" t="s">
        <v>98</v>
      </c>
      <c r="B170" s="249" t="s">
        <v>68</v>
      </c>
      <c r="C170" s="375" t="s">
        <v>60</v>
      </c>
      <c r="D170" s="22" t="s">
        <v>67</v>
      </c>
      <c r="E170" s="23" t="s">
        <v>180</v>
      </c>
      <c r="F170" s="24" t="s">
        <v>231</v>
      </c>
      <c r="G170" s="368">
        <v>240</v>
      </c>
      <c r="H170" s="376">
        <v>70</v>
      </c>
      <c r="I170" s="248">
        <v>9.1</v>
      </c>
      <c r="J170" s="272">
        <f>I170/H170*100</f>
        <v>13</v>
      </c>
    </row>
    <row r="171" spans="1:10" ht="16.5" customHeight="1">
      <c r="A171" s="377" t="s">
        <v>284</v>
      </c>
      <c r="B171" s="249" t="s">
        <v>68</v>
      </c>
      <c r="C171" s="375" t="s">
        <v>60</v>
      </c>
      <c r="D171" s="22" t="s">
        <v>67</v>
      </c>
      <c r="E171" s="23" t="s">
        <v>180</v>
      </c>
      <c r="F171" s="24" t="s">
        <v>285</v>
      </c>
      <c r="G171" s="368"/>
      <c r="H171" s="376">
        <v>0</v>
      </c>
      <c r="I171" s="248">
        <v>0</v>
      </c>
      <c r="J171" s="272">
        <v>0</v>
      </c>
    </row>
    <row r="172" spans="1:10" ht="25.5" customHeight="1">
      <c r="A172" s="26" t="s">
        <v>98</v>
      </c>
      <c r="B172" s="249" t="s">
        <v>68</v>
      </c>
      <c r="C172" s="375" t="s">
        <v>60</v>
      </c>
      <c r="D172" s="22" t="s">
        <v>67</v>
      </c>
      <c r="E172" s="23" t="s">
        <v>180</v>
      </c>
      <c r="F172" s="24" t="s">
        <v>285</v>
      </c>
      <c r="G172" s="368">
        <v>240</v>
      </c>
      <c r="H172" s="376">
        <v>0</v>
      </c>
      <c r="I172" s="248">
        <v>0</v>
      </c>
      <c r="J172" s="272">
        <v>0</v>
      </c>
    </row>
    <row r="173" spans="1:10" ht="41.25" customHeight="1">
      <c r="A173" s="141" t="s">
        <v>256</v>
      </c>
      <c r="B173" s="2" t="s">
        <v>68</v>
      </c>
      <c r="C173" s="378" t="s">
        <v>60</v>
      </c>
      <c r="D173" s="34" t="s">
        <v>67</v>
      </c>
      <c r="E173" s="35" t="s">
        <v>87</v>
      </c>
      <c r="F173" s="40"/>
      <c r="G173" s="370"/>
      <c r="H173" s="338">
        <f aca="true" t="shared" si="13" ref="H173:J174">H174</f>
        <v>233.6</v>
      </c>
      <c r="I173" s="248">
        <f t="shared" si="13"/>
        <v>92.1</v>
      </c>
      <c r="J173" s="272">
        <f t="shared" si="13"/>
        <v>39.4263698630137</v>
      </c>
    </row>
    <row r="174" spans="1:10" ht="36" customHeight="1">
      <c r="A174" s="220" t="s">
        <v>257</v>
      </c>
      <c r="B174" s="249" t="s">
        <v>68</v>
      </c>
      <c r="C174" s="375" t="s">
        <v>60</v>
      </c>
      <c r="D174" s="22" t="s">
        <v>67</v>
      </c>
      <c r="E174" s="23" t="s">
        <v>87</v>
      </c>
      <c r="F174" s="24" t="s">
        <v>181</v>
      </c>
      <c r="G174" s="368"/>
      <c r="H174" s="379">
        <f t="shared" si="13"/>
        <v>233.6</v>
      </c>
      <c r="I174" s="248">
        <f t="shared" si="13"/>
        <v>92.1</v>
      </c>
      <c r="J174" s="272">
        <f t="shared" si="13"/>
        <v>39.4263698630137</v>
      </c>
    </row>
    <row r="175" spans="1:10" ht="21" customHeight="1">
      <c r="A175" s="90" t="s">
        <v>179</v>
      </c>
      <c r="B175" s="249" t="s">
        <v>68</v>
      </c>
      <c r="C175" s="375" t="s">
        <v>60</v>
      </c>
      <c r="D175" s="22" t="s">
        <v>67</v>
      </c>
      <c r="E175" s="23" t="s">
        <v>87</v>
      </c>
      <c r="F175" s="24" t="s">
        <v>181</v>
      </c>
      <c r="G175" s="368">
        <v>100</v>
      </c>
      <c r="H175" s="379">
        <v>233.6</v>
      </c>
      <c r="I175" s="248">
        <v>92.1</v>
      </c>
      <c r="J175" s="272">
        <f>I175/H175*100</f>
        <v>39.4263698630137</v>
      </c>
    </row>
    <row r="176" spans="1:10" ht="14.25">
      <c r="A176" s="380" t="s">
        <v>107</v>
      </c>
      <c r="B176" s="381" t="s">
        <v>79</v>
      </c>
      <c r="C176" s="382"/>
      <c r="D176" s="332"/>
      <c r="E176" s="333"/>
      <c r="F176" s="24"/>
      <c r="G176" s="383" t="s">
        <v>108</v>
      </c>
      <c r="H176" s="240">
        <f aca="true" t="shared" si="14" ref="H176:J180">H177</f>
        <v>287.4</v>
      </c>
      <c r="I176" s="251">
        <f t="shared" si="14"/>
        <v>143.7</v>
      </c>
      <c r="J176" s="271">
        <f t="shared" si="14"/>
        <v>50</v>
      </c>
    </row>
    <row r="177" spans="1:10" ht="12">
      <c r="A177" s="27" t="s">
        <v>109</v>
      </c>
      <c r="B177" s="27" t="s">
        <v>79</v>
      </c>
      <c r="C177" s="28" t="s">
        <v>60</v>
      </c>
      <c r="D177" s="332"/>
      <c r="E177" s="333"/>
      <c r="F177" s="334"/>
      <c r="G177" s="333"/>
      <c r="H177" s="335">
        <f t="shared" si="14"/>
        <v>287.4</v>
      </c>
      <c r="I177" s="251">
        <f t="shared" si="14"/>
        <v>143.7</v>
      </c>
      <c r="J177" s="271">
        <f t="shared" si="14"/>
        <v>50</v>
      </c>
    </row>
    <row r="178" spans="1:10" ht="12.75">
      <c r="A178" s="29" t="s">
        <v>110</v>
      </c>
      <c r="B178" s="32" t="s">
        <v>79</v>
      </c>
      <c r="C178" s="33" t="s">
        <v>60</v>
      </c>
      <c r="D178" s="34" t="s">
        <v>111</v>
      </c>
      <c r="E178" s="35"/>
      <c r="F178" s="40"/>
      <c r="G178" s="43"/>
      <c r="H178" s="335">
        <f t="shared" si="14"/>
        <v>287.4</v>
      </c>
      <c r="I178" s="251">
        <f t="shared" si="14"/>
        <v>143.7</v>
      </c>
      <c r="J178" s="271">
        <f t="shared" si="14"/>
        <v>50</v>
      </c>
    </row>
    <row r="179" spans="1:10" ht="12.75">
      <c r="A179" s="29" t="s">
        <v>112</v>
      </c>
      <c r="B179" s="384" t="s">
        <v>79</v>
      </c>
      <c r="C179" s="385" t="s">
        <v>60</v>
      </c>
      <c r="D179" s="385" t="s">
        <v>111</v>
      </c>
      <c r="E179" s="43" t="s">
        <v>180</v>
      </c>
      <c r="F179" s="386"/>
      <c r="G179" s="43"/>
      <c r="H179" s="335">
        <f t="shared" si="14"/>
        <v>287.4</v>
      </c>
      <c r="I179" s="251">
        <f t="shared" si="14"/>
        <v>143.7</v>
      </c>
      <c r="J179" s="271">
        <f t="shared" si="14"/>
        <v>50</v>
      </c>
    </row>
    <row r="180" spans="1:10" ht="38.25" customHeight="1">
      <c r="A180" s="387" t="s">
        <v>113</v>
      </c>
      <c r="B180" s="388" t="s">
        <v>79</v>
      </c>
      <c r="C180" s="332" t="s">
        <v>60</v>
      </c>
      <c r="D180" s="332" t="s">
        <v>111</v>
      </c>
      <c r="E180" s="333" t="s">
        <v>180</v>
      </c>
      <c r="F180" s="334" t="s">
        <v>232</v>
      </c>
      <c r="G180" s="333"/>
      <c r="H180" s="337">
        <f t="shared" si="14"/>
        <v>287.4</v>
      </c>
      <c r="I180" s="248">
        <f t="shared" si="14"/>
        <v>143.7</v>
      </c>
      <c r="J180" s="272">
        <f t="shared" si="14"/>
        <v>50</v>
      </c>
    </row>
    <row r="181" spans="1:10" ht="19.5" customHeight="1">
      <c r="A181" s="387" t="s">
        <v>114</v>
      </c>
      <c r="B181" s="388" t="s">
        <v>79</v>
      </c>
      <c r="C181" s="332" t="s">
        <v>60</v>
      </c>
      <c r="D181" s="332" t="s">
        <v>111</v>
      </c>
      <c r="E181" s="333" t="s">
        <v>180</v>
      </c>
      <c r="F181" s="334" t="s">
        <v>232</v>
      </c>
      <c r="G181" s="333" t="s">
        <v>263</v>
      </c>
      <c r="H181" s="337">
        <v>287.4</v>
      </c>
      <c r="I181" s="248">
        <v>143.7</v>
      </c>
      <c r="J181" s="272">
        <f>I181/H181*100</f>
        <v>50</v>
      </c>
    </row>
    <row r="182" spans="1:10" ht="0.75" customHeight="1">
      <c r="A182" s="389" t="s">
        <v>142</v>
      </c>
      <c r="B182" s="384" t="s">
        <v>43</v>
      </c>
      <c r="C182" s="385"/>
      <c r="D182" s="385"/>
      <c r="E182" s="43"/>
      <c r="F182" s="386"/>
      <c r="G182" s="43"/>
      <c r="H182" s="335">
        <f>H183</f>
        <v>0</v>
      </c>
      <c r="I182" s="248"/>
      <c r="J182" s="272"/>
    </row>
    <row r="183" spans="1:10" s="59" customFormat="1" ht="12.75" hidden="1">
      <c r="A183" s="390" t="s">
        <v>142</v>
      </c>
      <c r="B183" s="391" t="s">
        <v>43</v>
      </c>
      <c r="C183" s="392" t="s">
        <v>60</v>
      </c>
      <c r="D183" s="392"/>
      <c r="E183" s="393"/>
      <c r="F183" s="394"/>
      <c r="G183" s="393"/>
      <c r="H183" s="395">
        <f>H185</f>
        <v>0</v>
      </c>
      <c r="I183" s="248"/>
      <c r="J183" s="272"/>
    </row>
    <row r="184" spans="1:10" ht="12.75" hidden="1">
      <c r="A184" s="29" t="s">
        <v>143</v>
      </c>
      <c r="B184" s="384" t="s">
        <v>43</v>
      </c>
      <c r="C184" s="385" t="s">
        <v>60</v>
      </c>
      <c r="D184" s="385" t="s">
        <v>144</v>
      </c>
      <c r="E184" s="43"/>
      <c r="F184" s="386"/>
      <c r="G184" s="43"/>
      <c r="H184" s="335">
        <f>H185</f>
        <v>0</v>
      </c>
      <c r="I184" s="248"/>
      <c r="J184" s="272"/>
    </row>
    <row r="185" spans="1:10" ht="25.5" hidden="1">
      <c r="A185" s="387" t="s">
        <v>145</v>
      </c>
      <c r="B185" s="388" t="s">
        <v>43</v>
      </c>
      <c r="C185" s="332" t="s">
        <v>60</v>
      </c>
      <c r="D185" s="332" t="s">
        <v>144</v>
      </c>
      <c r="E185" s="333" t="s">
        <v>180</v>
      </c>
      <c r="F185" s="334"/>
      <c r="G185" s="333"/>
      <c r="H185" s="337">
        <f>H186</f>
        <v>0</v>
      </c>
      <c r="I185" s="248"/>
      <c r="J185" s="272"/>
    </row>
    <row r="186" spans="1:10" ht="30" customHeight="1" hidden="1">
      <c r="A186" s="396" t="s">
        <v>146</v>
      </c>
      <c r="B186" s="388" t="s">
        <v>43</v>
      </c>
      <c r="C186" s="332" t="s">
        <v>60</v>
      </c>
      <c r="D186" s="332" t="s">
        <v>144</v>
      </c>
      <c r="E186" s="333" t="s">
        <v>180</v>
      </c>
      <c r="F186" s="334" t="s">
        <v>233</v>
      </c>
      <c r="G186" s="333"/>
      <c r="H186" s="337">
        <f>H187</f>
        <v>0</v>
      </c>
      <c r="I186" s="248"/>
      <c r="J186" s="272"/>
    </row>
    <row r="187" spans="1:10" ht="11.25" hidden="1">
      <c r="A187" s="396" t="s">
        <v>147</v>
      </c>
      <c r="B187" s="388" t="s">
        <v>43</v>
      </c>
      <c r="C187" s="332" t="s">
        <v>60</v>
      </c>
      <c r="D187" s="332" t="s">
        <v>144</v>
      </c>
      <c r="E187" s="333" t="s">
        <v>180</v>
      </c>
      <c r="F187" s="334" t="s">
        <v>233</v>
      </c>
      <c r="G187" s="333" t="s">
        <v>148</v>
      </c>
      <c r="H187" s="337">
        <v>0</v>
      </c>
      <c r="I187" s="248"/>
      <c r="J187" s="272"/>
    </row>
    <row r="188" spans="1:10" s="44" customFormat="1" ht="14.25">
      <c r="A188" s="29" t="s">
        <v>121</v>
      </c>
      <c r="B188" s="397"/>
      <c r="C188" s="398"/>
      <c r="D188" s="385"/>
      <c r="E188" s="43"/>
      <c r="F188" s="386"/>
      <c r="G188" s="399"/>
      <c r="H188" s="400">
        <f>H11+H84+H91+H106+H114+H150+H157+H176+H182</f>
        <v>22474.2</v>
      </c>
      <c r="I188" s="279" t="s">
        <v>303</v>
      </c>
      <c r="J188" s="274">
        <f>I188/H188*100</f>
        <v>32.39759368520348</v>
      </c>
    </row>
    <row r="189" spans="9:10" ht="11.25">
      <c r="I189" s="290"/>
      <c r="J189" s="401"/>
    </row>
    <row r="190" spans="9:10" ht="11.25">
      <c r="I190" s="402"/>
      <c r="J190" s="403"/>
    </row>
    <row r="193" ht="11.25">
      <c r="I193" s="102"/>
    </row>
  </sheetData>
  <sheetProtection/>
  <mergeCells count="13">
    <mergeCell ref="I189:J190"/>
    <mergeCell ref="H8:J8"/>
    <mergeCell ref="I9:I10"/>
    <mergeCell ref="J9:J10"/>
    <mergeCell ref="A7:J7"/>
    <mergeCell ref="A6:H6"/>
    <mergeCell ref="H9:H10"/>
    <mergeCell ref="D10:F10"/>
    <mergeCell ref="B9:G9"/>
    <mergeCell ref="E1:J1"/>
    <mergeCell ref="B2:J2"/>
    <mergeCell ref="B3:J3"/>
    <mergeCell ref="B4:J4"/>
  </mergeCells>
  <printOptions/>
  <pageMargins left="0.75" right="0.26" top="0.6" bottom="0.24" header="0.5" footer="0.5"/>
  <pageSetup horizontalDpi="600" verticalDpi="600" orientation="portrait" paperSize="9" scale="73" r:id="rId1"/>
  <ignoredErrors>
    <ignoredError sqref="B19:F19 G19:G20 E84:E86 H121 D118:F118 G118:G121 D49:G49 B114:C115 B11:G11 B20:D20 G24:G25 G29 B29:D31 E119:F119 G123:H123 F66 B127:C129 G157:G161 B84:D89 G127:G128 F84:F85 B49:C51 B162:C162 B66:C67 B164:C164 B69:C70 B150:C153 D150:G151 B156:C158 D157:F158 B24:D26 B118:C124" numberStoredAsText="1"/>
    <ignoredError sqref="H153" formula="1"/>
    <ignoredError sqref="G152:G153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L193"/>
  <sheetViews>
    <sheetView zoomScalePageLayoutView="0" workbookViewId="0" topLeftCell="B1">
      <selection activeCell="N17" sqref="N17"/>
    </sheetView>
  </sheetViews>
  <sheetFormatPr defaultColWidth="9.140625" defaultRowHeight="12.75"/>
  <cols>
    <col min="1" max="1" width="3.7109375" style="404" hidden="1" customWidth="1"/>
    <col min="2" max="2" width="53.421875" style="1" customWidth="1"/>
    <col min="3" max="3" width="6.7109375" style="6" customWidth="1"/>
    <col min="4" max="4" width="4.7109375" style="1" customWidth="1"/>
    <col min="5" max="5" width="4.57421875" style="1" customWidth="1"/>
    <col min="6" max="6" width="3.7109375" style="1" customWidth="1"/>
    <col min="7" max="7" width="5.57421875" style="1" customWidth="1"/>
    <col min="8" max="8" width="5.28125" style="1" customWidth="1"/>
    <col min="9" max="9" width="6.28125" style="1" customWidth="1"/>
    <col min="10" max="10" width="12.57421875" style="122" customWidth="1"/>
    <col min="11" max="16384" width="9.140625" style="1" customWidth="1"/>
  </cols>
  <sheetData>
    <row r="1" spans="7:12" ht="12.75">
      <c r="G1" s="300" t="s">
        <v>241</v>
      </c>
      <c r="H1" s="300"/>
      <c r="I1" s="300"/>
      <c r="J1" s="330"/>
      <c r="K1" s="330"/>
      <c r="L1" s="330"/>
    </row>
    <row r="2" spans="4:12" ht="46.5" customHeight="1">
      <c r="D2" s="281" t="s">
        <v>306</v>
      </c>
      <c r="E2" s="330"/>
      <c r="F2" s="330"/>
      <c r="G2" s="330"/>
      <c r="H2" s="330"/>
      <c r="I2" s="330"/>
      <c r="J2" s="330"/>
      <c r="K2" s="330"/>
      <c r="L2" s="330"/>
    </row>
    <row r="3" spans="6:12" ht="12.75">
      <c r="F3" s="301" t="s">
        <v>313</v>
      </c>
      <c r="G3" s="301"/>
      <c r="H3" s="301"/>
      <c r="I3" s="301"/>
      <c r="J3" s="330"/>
      <c r="K3" s="330"/>
      <c r="L3" s="330"/>
    </row>
    <row r="4" spans="1:12" ht="36.75" customHeight="1">
      <c r="A4" s="302" t="s">
        <v>293</v>
      </c>
      <c r="B4" s="302"/>
      <c r="C4" s="302"/>
      <c r="D4" s="302"/>
      <c r="E4" s="302"/>
      <c r="F4" s="302"/>
      <c r="G4" s="302"/>
      <c r="H4" s="302"/>
      <c r="I4" s="302"/>
      <c r="J4" s="302"/>
      <c r="K4" s="329"/>
      <c r="L4" s="329"/>
    </row>
    <row r="5" spans="1:12" ht="15.75">
      <c r="A5" s="303" t="s">
        <v>310</v>
      </c>
      <c r="B5" s="303"/>
      <c r="C5" s="303"/>
      <c r="D5" s="303"/>
      <c r="E5" s="303"/>
      <c r="F5" s="303"/>
      <c r="G5" s="303"/>
      <c r="H5" s="303"/>
      <c r="I5" s="303"/>
      <c r="J5" s="330"/>
      <c r="K5" s="330"/>
      <c r="L5" s="330"/>
    </row>
    <row r="6" spans="8:12" ht="12.75">
      <c r="H6" s="304" t="s">
        <v>72</v>
      </c>
      <c r="I6" s="331"/>
      <c r="J6" s="331"/>
      <c r="K6" s="331"/>
      <c r="L6" s="331"/>
    </row>
    <row r="7" spans="1:12" ht="19.5" customHeight="1">
      <c r="A7" s="405" t="s">
        <v>57</v>
      </c>
      <c r="B7" s="14" t="s">
        <v>75</v>
      </c>
      <c r="C7" s="298" t="s">
        <v>71</v>
      </c>
      <c r="D7" s="295" t="s">
        <v>122</v>
      </c>
      <c r="E7" s="296"/>
      <c r="F7" s="296"/>
      <c r="G7" s="296"/>
      <c r="H7" s="296"/>
      <c r="I7" s="297"/>
      <c r="J7" s="406" t="s">
        <v>182</v>
      </c>
      <c r="K7" s="293" t="s">
        <v>297</v>
      </c>
      <c r="L7" s="293" t="s">
        <v>292</v>
      </c>
    </row>
    <row r="8" spans="1:12" ht="51" customHeight="1">
      <c r="A8" s="405"/>
      <c r="B8" s="15"/>
      <c r="C8" s="299"/>
      <c r="D8" s="45" t="s">
        <v>78</v>
      </c>
      <c r="E8" s="46" t="s">
        <v>77</v>
      </c>
      <c r="F8" s="280" t="s">
        <v>76</v>
      </c>
      <c r="G8" s="280"/>
      <c r="H8" s="280"/>
      <c r="I8" s="47" t="s">
        <v>123</v>
      </c>
      <c r="J8" s="407"/>
      <c r="K8" s="294"/>
      <c r="L8" s="294"/>
    </row>
    <row r="9" spans="1:12" ht="29.25" customHeight="1">
      <c r="A9" s="408"/>
      <c r="B9" s="409" t="s">
        <v>128</v>
      </c>
      <c r="C9" s="48" t="s">
        <v>73</v>
      </c>
      <c r="D9" s="32"/>
      <c r="E9" s="33"/>
      <c r="F9" s="34"/>
      <c r="G9" s="35"/>
      <c r="H9" s="40"/>
      <c r="I9" s="49"/>
      <c r="J9" s="123">
        <f>J10+J82+J89+J104+J114+J150+J157+J174+J180</f>
        <v>22305.1</v>
      </c>
      <c r="K9" s="269">
        <f>K10+K82+K89+K104+K114+K150+K157+K174</f>
        <v>7232</v>
      </c>
      <c r="L9" s="270">
        <f>K9/J9*100</f>
        <v>32.423078130113744</v>
      </c>
    </row>
    <row r="10" spans="2:12" ht="22.5" customHeight="1">
      <c r="B10" s="410" t="s">
        <v>59</v>
      </c>
      <c r="C10" s="411">
        <v>871</v>
      </c>
      <c r="D10" s="32" t="s">
        <v>60</v>
      </c>
      <c r="E10" s="33" t="s">
        <v>58</v>
      </c>
      <c r="F10" s="34"/>
      <c r="G10" s="35"/>
      <c r="H10" s="40"/>
      <c r="I10" s="38"/>
      <c r="J10" s="123">
        <f>J16+J35+J43+J48+J40</f>
        <v>9030.999999999998</v>
      </c>
      <c r="K10" s="269">
        <f>K16+K35+K43+K48+K40</f>
        <v>3411.8</v>
      </c>
      <c r="L10" s="270">
        <f>K10/J10*100</f>
        <v>37.77876204185584</v>
      </c>
    </row>
    <row r="11" spans="2:12" ht="22.5" customHeight="1" hidden="1">
      <c r="B11" s="412" t="s">
        <v>70</v>
      </c>
      <c r="C11" s="53" t="s">
        <v>129</v>
      </c>
      <c r="D11" s="27" t="s">
        <v>60</v>
      </c>
      <c r="E11" s="28" t="s">
        <v>43</v>
      </c>
      <c r="F11" s="22"/>
      <c r="G11" s="23"/>
      <c r="H11" s="24"/>
      <c r="I11" s="25"/>
      <c r="J11" s="124">
        <f>J12</f>
        <v>0</v>
      </c>
      <c r="K11" s="269"/>
      <c r="L11" s="270"/>
    </row>
    <row r="12" spans="2:12" ht="22.5" customHeight="1" hidden="1">
      <c r="B12" s="29" t="s">
        <v>117</v>
      </c>
      <c r="C12" s="32" t="s">
        <v>129</v>
      </c>
      <c r="D12" s="32" t="s">
        <v>60</v>
      </c>
      <c r="E12" s="33" t="s">
        <v>43</v>
      </c>
      <c r="F12" s="34" t="s">
        <v>81</v>
      </c>
      <c r="G12" s="35"/>
      <c r="H12" s="40"/>
      <c r="I12" s="43"/>
      <c r="J12" s="124"/>
      <c r="K12" s="269"/>
      <c r="L12" s="270"/>
    </row>
    <row r="13" spans="2:12" ht="24.75" customHeight="1" hidden="1">
      <c r="B13" s="29" t="s">
        <v>118</v>
      </c>
      <c r="C13" s="5" t="s">
        <v>129</v>
      </c>
      <c r="D13" s="32" t="s">
        <v>60</v>
      </c>
      <c r="E13" s="33" t="s">
        <v>43</v>
      </c>
      <c r="F13" s="34" t="s">
        <v>81</v>
      </c>
      <c r="G13" s="35" t="s">
        <v>38</v>
      </c>
      <c r="H13" s="40"/>
      <c r="I13" s="41"/>
      <c r="J13" s="124"/>
      <c r="K13" s="269"/>
      <c r="L13" s="270"/>
    </row>
    <row r="14" spans="2:12" ht="24" customHeight="1" hidden="1">
      <c r="B14" s="42" t="s">
        <v>124</v>
      </c>
      <c r="C14" s="5" t="s">
        <v>129</v>
      </c>
      <c r="D14" s="20" t="s">
        <v>60</v>
      </c>
      <c r="E14" s="21" t="s">
        <v>43</v>
      </c>
      <c r="F14" s="22" t="s">
        <v>81</v>
      </c>
      <c r="G14" s="23" t="s">
        <v>38</v>
      </c>
      <c r="H14" s="24" t="s">
        <v>44</v>
      </c>
      <c r="I14" s="25"/>
      <c r="J14" s="124"/>
      <c r="K14" s="269"/>
      <c r="L14" s="270"/>
    </row>
    <row r="15" spans="2:12" ht="22.5" customHeight="1" hidden="1">
      <c r="B15" s="26" t="s">
        <v>98</v>
      </c>
      <c r="C15" s="51" t="s">
        <v>129</v>
      </c>
      <c r="D15" s="20" t="s">
        <v>60</v>
      </c>
      <c r="E15" s="21" t="s">
        <v>43</v>
      </c>
      <c r="F15" s="22" t="s">
        <v>81</v>
      </c>
      <c r="G15" s="23" t="s">
        <v>38</v>
      </c>
      <c r="H15" s="24" t="s">
        <v>44</v>
      </c>
      <c r="I15" s="25" t="s">
        <v>97</v>
      </c>
      <c r="J15" s="125"/>
      <c r="K15" s="269"/>
      <c r="L15" s="270"/>
    </row>
    <row r="16" spans="2:12" ht="36">
      <c r="B16" s="19" t="s">
        <v>63</v>
      </c>
      <c r="C16" s="50">
        <v>871</v>
      </c>
      <c r="D16" s="4" t="s">
        <v>60</v>
      </c>
      <c r="E16" s="4" t="s">
        <v>64</v>
      </c>
      <c r="F16" s="2"/>
      <c r="G16" s="2"/>
      <c r="H16" s="2"/>
      <c r="I16" s="2"/>
      <c r="J16" s="101">
        <f>J17+J29</f>
        <v>5299.299999999999</v>
      </c>
      <c r="K16" s="269">
        <f>K17+K29</f>
        <v>2557</v>
      </c>
      <c r="L16" s="270">
        <f aca="true" t="shared" si="0" ref="L16:L21">K16/J16*100</f>
        <v>48.25165587907838</v>
      </c>
    </row>
    <row r="17" spans="2:12" ht="25.5">
      <c r="B17" s="29" t="s">
        <v>92</v>
      </c>
      <c r="C17" s="32">
        <v>871</v>
      </c>
      <c r="D17" s="32" t="s">
        <v>60</v>
      </c>
      <c r="E17" s="33" t="s">
        <v>64</v>
      </c>
      <c r="F17" s="34" t="s">
        <v>36</v>
      </c>
      <c r="G17" s="35"/>
      <c r="H17" s="40"/>
      <c r="I17" s="43"/>
      <c r="J17" s="124">
        <f>J18+J21</f>
        <v>5280.9</v>
      </c>
      <c r="K17" s="269">
        <f>K18+K21</f>
        <v>2548</v>
      </c>
      <c r="L17" s="270">
        <f t="shared" si="0"/>
        <v>48.24935143630821</v>
      </c>
    </row>
    <row r="18" spans="2:12" ht="12.75">
      <c r="B18" s="29" t="s">
        <v>37</v>
      </c>
      <c r="C18" s="4">
        <v>871</v>
      </c>
      <c r="D18" s="4" t="s">
        <v>60</v>
      </c>
      <c r="E18" s="4" t="s">
        <v>64</v>
      </c>
      <c r="F18" s="34" t="s">
        <v>36</v>
      </c>
      <c r="G18" s="35" t="s">
        <v>180</v>
      </c>
      <c r="H18" s="24"/>
      <c r="I18" s="2"/>
      <c r="J18" s="101">
        <f>J19</f>
        <v>743.2</v>
      </c>
      <c r="K18" s="269">
        <f>K19</f>
        <v>352.3</v>
      </c>
      <c r="L18" s="270">
        <f t="shared" si="0"/>
        <v>47.403121636167924</v>
      </c>
    </row>
    <row r="19" spans="2:12" ht="51">
      <c r="B19" s="339" t="s">
        <v>93</v>
      </c>
      <c r="C19" s="18">
        <v>871</v>
      </c>
      <c r="D19" s="20" t="s">
        <v>60</v>
      </c>
      <c r="E19" s="21" t="s">
        <v>64</v>
      </c>
      <c r="F19" s="22" t="s">
        <v>36</v>
      </c>
      <c r="G19" s="23" t="s">
        <v>180</v>
      </c>
      <c r="H19" s="24" t="s">
        <v>184</v>
      </c>
      <c r="I19" s="333"/>
      <c r="J19" s="100">
        <f>J20</f>
        <v>743.2</v>
      </c>
      <c r="K19" s="254">
        <f>K20</f>
        <v>352.3</v>
      </c>
      <c r="L19" s="268">
        <f t="shared" si="0"/>
        <v>47.403121636167924</v>
      </c>
    </row>
    <row r="20" spans="2:12" ht="24">
      <c r="B20" s="341" t="s">
        <v>95</v>
      </c>
      <c r="C20" s="52">
        <v>871</v>
      </c>
      <c r="D20" s="20" t="s">
        <v>60</v>
      </c>
      <c r="E20" s="21" t="s">
        <v>64</v>
      </c>
      <c r="F20" s="22" t="s">
        <v>36</v>
      </c>
      <c r="G20" s="23" t="s">
        <v>180</v>
      </c>
      <c r="H20" s="24" t="s">
        <v>184</v>
      </c>
      <c r="I20" s="25" t="s">
        <v>94</v>
      </c>
      <c r="J20" s="100">
        <v>743.2</v>
      </c>
      <c r="K20" s="254">
        <v>352.3</v>
      </c>
      <c r="L20" s="268">
        <f t="shared" si="0"/>
        <v>47.403121636167924</v>
      </c>
    </row>
    <row r="21" spans="2:12" ht="12.75">
      <c r="B21" s="29" t="s">
        <v>39</v>
      </c>
      <c r="C21" s="56">
        <v>871</v>
      </c>
      <c r="D21" s="4" t="s">
        <v>60</v>
      </c>
      <c r="E21" s="4" t="s">
        <v>64</v>
      </c>
      <c r="F21" s="34" t="s">
        <v>36</v>
      </c>
      <c r="G21" s="35" t="s">
        <v>87</v>
      </c>
      <c r="H21" s="40" t="s">
        <v>186</v>
      </c>
      <c r="I21" s="2"/>
      <c r="J21" s="101">
        <f>J22+J26+J24</f>
        <v>4537.7</v>
      </c>
      <c r="K21" s="269">
        <f>K22+K26+K24</f>
        <v>2195.7</v>
      </c>
      <c r="L21" s="270">
        <f t="shared" si="0"/>
        <v>48.38794984243119</v>
      </c>
    </row>
    <row r="22" spans="2:12" ht="51">
      <c r="B22" s="339" t="s">
        <v>93</v>
      </c>
      <c r="C22" s="5">
        <v>871</v>
      </c>
      <c r="D22" s="249" t="s">
        <v>60</v>
      </c>
      <c r="E22" s="249" t="s">
        <v>64</v>
      </c>
      <c r="F22" s="22" t="s">
        <v>36</v>
      </c>
      <c r="G22" s="23" t="s">
        <v>87</v>
      </c>
      <c r="H22" s="24" t="s">
        <v>184</v>
      </c>
      <c r="I22" s="249"/>
      <c r="J22" s="101">
        <f>J23</f>
        <v>3277.3</v>
      </c>
      <c r="K22" s="269">
        <f>K23</f>
        <v>1552.6</v>
      </c>
      <c r="L22" s="270">
        <f>L23</f>
        <v>47.3743630427486</v>
      </c>
    </row>
    <row r="23" spans="2:12" ht="24">
      <c r="B23" s="341" t="s">
        <v>95</v>
      </c>
      <c r="C23" s="5">
        <v>871</v>
      </c>
      <c r="D23" s="249" t="s">
        <v>60</v>
      </c>
      <c r="E23" s="249" t="s">
        <v>64</v>
      </c>
      <c r="F23" s="22" t="s">
        <v>36</v>
      </c>
      <c r="G23" s="23" t="s">
        <v>87</v>
      </c>
      <c r="H23" s="24" t="s">
        <v>184</v>
      </c>
      <c r="I23" s="249" t="s">
        <v>94</v>
      </c>
      <c r="J23" s="100">
        <v>3277.3</v>
      </c>
      <c r="K23" s="254">
        <v>1552.6</v>
      </c>
      <c r="L23" s="268">
        <f>K23/J23*100</f>
        <v>47.3743630427486</v>
      </c>
    </row>
    <row r="24" spans="2:12" ht="48">
      <c r="B24" s="342" t="s">
        <v>93</v>
      </c>
      <c r="C24" s="5" t="s">
        <v>73</v>
      </c>
      <c r="D24" s="249" t="s">
        <v>60</v>
      </c>
      <c r="E24" s="249" t="s">
        <v>64</v>
      </c>
      <c r="F24" s="22" t="s">
        <v>36</v>
      </c>
      <c r="G24" s="23" t="s">
        <v>87</v>
      </c>
      <c r="H24" s="24" t="s">
        <v>234</v>
      </c>
      <c r="I24" s="249"/>
      <c r="J24" s="100">
        <f>J25</f>
        <v>255.4</v>
      </c>
      <c r="K24" s="254">
        <f>K25</f>
        <v>64.7</v>
      </c>
      <c r="L24" s="268">
        <f>L25</f>
        <v>25.33281127642913</v>
      </c>
    </row>
    <row r="25" spans="2:12" ht="24">
      <c r="B25" s="341" t="s">
        <v>251</v>
      </c>
      <c r="C25" s="5" t="s">
        <v>73</v>
      </c>
      <c r="D25" s="249" t="s">
        <v>60</v>
      </c>
      <c r="E25" s="249" t="s">
        <v>64</v>
      </c>
      <c r="F25" s="22" t="s">
        <v>36</v>
      </c>
      <c r="G25" s="23" t="s">
        <v>87</v>
      </c>
      <c r="H25" s="24" t="s">
        <v>234</v>
      </c>
      <c r="I25" s="249" t="s">
        <v>94</v>
      </c>
      <c r="J25" s="100">
        <v>255.4</v>
      </c>
      <c r="K25" s="254">
        <v>64.7</v>
      </c>
      <c r="L25" s="268">
        <f>K25/J25*100</f>
        <v>25.33281127642913</v>
      </c>
    </row>
    <row r="26" spans="2:12" ht="51">
      <c r="B26" s="339" t="s">
        <v>96</v>
      </c>
      <c r="C26" s="5">
        <v>871</v>
      </c>
      <c r="D26" s="343" t="s">
        <v>60</v>
      </c>
      <c r="E26" s="343" t="s">
        <v>64</v>
      </c>
      <c r="F26" s="22" t="s">
        <v>36</v>
      </c>
      <c r="G26" s="23" t="s">
        <v>87</v>
      </c>
      <c r="H26" s="24" t="s">
        <v>185</v>
      </c>
      <c r="I26" s="5"/>
      <c r="J26" s="413">
        <f>J27+J28</f>
        <v>1005</v>
      </c>
      <c r="K26" s="269">
        <f>K27+K28</f>
        <v>578.4000000000001</v>
      </c>
      <c r="L26" s="270">
        <f>K26/J26*100</f>
        <v>57.552238805970156</v>
      </c>
    </row>
    <row r="27" spans="2:12" ht="24">
      <c r="B27" s="26" t="s">
        <v>98</v>
      </c>
      <c r="C27" s="5">
        <v>871</v>
      </c>
      <c r="D27" s="5" t="s">
        <v>60</v>
      </c>
      <c r="E27" s="5" t="s">
        <v>64</v>
      </c>
      <c r="F27" s="22" t="s">
        <v>36</v>
      </c>
      <c r="G27" s="23" t="s">
        <v>87</v>
      </c>
      <c r="H27" s="24" t="s">
        <v>185</v>
      </c>
      <c r="I27" s="249" t="s">
        <v>97</v>
      </c>
      <c r="J27" s="414">
        <v>970</v>
      </c>
      <c r="K27" s="254">
        <v>551.7</v>
      </c>
      <c r="L27" s="268">
        <f>K27/J27*100</f>
        <v>56.876288659793815</v>
      </c>
    </row>
    <row r="28" spans="2:12" ht="12.75">
      <c r="B28" s="26" t="s">
        <v>99</v>
      </c>
      <c r="C28" s="5">
        <v>871</v>
      </c>
      <c r="D28" s="5" t="s">
        <v>60</v>
      </c>
      <c r="E28" s="5" t="s">
        <v>64</v>
      </c>
      <c r="F28" s="22" t="s">
        <v>36</v>
      </c>
      <c r="G28" s="23" t="s">
        <v>87</v>
      </c>
      <c r="H28" s="24" t="s">
        <v>185</v>
      </c>
      <c r="I28" s="249" t="s">
        <v>86</v>
      </c>
      <c r="J28" s="414">
        <v>35</v>
      </c>
      <c r="K28" s="254">
        <v>26.7</v>
      </c>
      <c r="L28" s="268">
        <f>K28/J28*100</f>
        <v>76.28571428571428</v>
      </c>
    </row>
    <row r="29" spans="2:12" ht="12.75">
      <c r="B29" s="221" t="s">
        <v>82</v>
      </c>
      <c r="C29" s="7" t="s">
        <v>73</v>
      </c>
      <c r="D29" s="7" t="s">
        <v>60</v>
      </c>
      <c r="E29" s="344" t="s">
        <v>64</v>
      </c>
      <c r="F29" s="34" t="s">
        <v>41</v>
      </c>
      <c r="G29" s="23"/>
      <c r="H29" s="24"/>
      <c r="I29" s="345"/>
      <c r="J29" s="413">
        <f>J30</f>
        <v>18.4</v>
      </c>
      <c r="K29" s="269">
        <f>K30</f>
        <v>9</v>
      </c>
      <c r="L29" s="270">
        <f>L30</f>
        <v>48.913043478260875</v>
      </c>
    </row>
    <row r="30" spans="2:12" ht="51">
      <c r="B30" s="29" t="s">
        <v>187</v>
      </c>
      <c r="C30" s="7">
        <v>871</v>
      </c>
      <c r="D30" s="32" t="s">
        <v>60</v>
      </c>
      <c r="E30" s="33" t="s">
        <v>64</v>
      </c>
      <c r="F30" s="34" t="s">
        <v>41</v>
      </c>
      <c r="G30" s="35" t="s">
        <v>180</v>
      </c>
      <c r="H30" s="40"/>
      <c r="I30" s="106"/>
      <c r="J30" s="413">
        <f>J31+J33</f>
        <v>18.4</v>
      </c>
      <c r="K30" s="254">
        <f>K31</f>
        <v>9</v>
      </c>
      <c r="L30" s="268">
        <f>L31</f>
        <v>48.913043478260875</v>
      </c>
    </row>
    <row r="31" spans="2:12" ht="60">
      <c r="B31" s="107" t="s">
        <v>188</v>
      </c>
      <c r="C31" s="5" t="s">
        <v>73</v>
      </c>
      <c r="D31" s="20" t="s">
        <v>60</v>
      </c>
      <c r="E31" s="21" t="s">
        <v>64</v>
      </c>
      <c r="F31" s="22" t="s">
        <v>41</v>
      </c>
      <c r="G31" s="23" t="s">
        <v>180</v>
      </c>
      <c r="H31" s="24" t="s">
        <v>191</v>
      </c>
      <c r="I31" s="108"/>
      <c r="J31" s="414">
        <f>J32</f>
        <v>18.4</v>
      </c>
      <c r="K31" s="254">
        <f>K32</f>
        <v>9</v>
      </c>
      <c r="L31" s="268">
        <f>L32</f>
        <v>48.913043478260875</v>
      </c>
    </row>
    <row r="32" spans="2:12" ht="12.75">
      <c r="B32" s="109" t="s">
        <v>189</v>
      </c>
      <c r="C32" s="5" t="s">
        <v>73</v>
      </c>
      <c r="D32" s="20" t="s">
        <v>60</v>
      </c>
      <c r="E32" s="21" t="s">
        <v>64</v>
      </c>
      <c r="F32" s="22" t="s">
        <v>41</v>
      </c>
      <c r="G32" s="23" t="s">
        <v>180</v>
      </c>
      <c r="H32" s="24" t="s">
        <v>191</v>
      </c>
      <c r="I32" s="108" t="s">
        <v>183</v>
      </c>
      <c r="J32" s="414">
        <v>18.4</v>
      </c>
      <c r="K32" s="254">
        <v>9</v>
      </c>
      <c r="L32" s="268">
        <f>K32/J32*100</f>
        <v>48.913043478260875</v>
      </c>
    </row>
    <row r="33" spans="2:12" ht="0.75" customHeight="1">
      <c r="B33" s="36" t="s">
        <v>190</v>
      </c>
      <c r="C33" s="5" t="s">
        <v>73</v>
      </c>
      <c r="D33" s="20" t="s">
        <v>60</v>
      </c>
      <c r="E33" s="20" t="s">
        <v>64</v>
      </c>
      <c r="F33" s="22" t="s">
        <v>41</v>
      </c>
      <c r="G33" s="23" t="s">
        <v>180</v>
      </c>
      <c r="H33" s="24" t="s">
        <v>192</v>
      </c>
      <c r="I33" s="108"/>
      <c r="J33" s="414">
        <f>J34</f>
        <v>0</v>
      </c>
      <c r="K33" s="254"/>
      <c r="L33" s="268"/>
    </row>
    <row r="34" spans="2:12" ht="12.75" hidden="1">
      <c r="B34" s="109" t="s">
        <v>189</v>
      </c>
      <c r="C34" s="5" t="s">
        <v>73</v>
      </c>
      <c r="D34" s="20" t="s">
        <v>60</v>
      </c>
      <c r="E34" s="21" t="s">
        <v>64</v>
      </c>
      <c r="F34" s="22" t="s">
        <v>41</v>
      </c>
      <c r="G34" s="23" t="s">
        <v>180</v>
      </c>
      <c r="H34" s="24" t="s">
        <v>192</v>
      </c>
      <c r="I34" s="108" t="s">
        <v>183</v>
      </c>
      <c r="J34" s="414"/>
      <c r="K34" s="254"/>
      <c r="L34" s="268"/>
    </row>
    <row r="35" spans="2:12" ht="43.5">
      <c r="B35" s="110" t="s">
        <v>193</v>
      </c>
      <c r="C35" s="7" t="s">
        <v>73</v>
      </c>
      <c r="D35" s="111" t="s">
        <v>60</v>
      </c>
      <c r="E35" s="112" t="s">
        <v>149</v>
      </c>
      <c r="F35" s="113"/>
      <c r="G35" s="114"/>
      <c r="H35" s="115"/>
      <c r="I35" s="116"/>
      <c r="J35" s="131">
        <f aca="true" t="shared" si="1" ref="J35:L38">J36</f>
        <v>21.4</v>
      </c>
      <c r="K35" s="269">
        <f t="shared" si="1"/>
        <v>10.4</v>
      </c>
      <c r="L35" s="270">
        <f t="shared" si="1"/>
        <v>48.5981308411215</v>
      </c>
    </row>
    <row r="36" spans="2:12" ht="12.75">
      <c r="B36" s="29" t="s">
        <v>82</v>
      </c>
      <c r="C36" s="7" t="s">
        <v>73</v>
      </c>
      <c r="D36" s="32" t="s">
        <v>60</v>
      </c>
      <c r="E36" s="33" t="s">
        <v>149</v>
      </c>
      <c r="F36" s="34" t="s">
        <v>41</v>
      </c>
      <c r="G36" s="35"/>
      <c r="H36" s="40"/>
      <c r="I36" s="43"/>
      <c r="J36" s="131">
        <f t="shared" si="1"/>
        <v>21.4</v>
      </c>
      <c r="K36" s="269">
        <f t="shared" si="1"/>
        <v>10.4</v>
      </c>
      <c r="L36" s="270">
        <f t="shared" si="1"/>
        <v>48.5981308411215</v>
      </c>
    </row>
    <row r="37" spans="2:12" ht="51">
      <c r="B37" s="29" t="s">
        <v>187</v>
      </c>
      <c r="C37" s="7" t="s">
        <v>73</v>
      </c>
      <c r="D37" s="32" t="s">
        <v>60</v>
      </c>
      <c r="E37" s="33" t="s">
        <v>149</v>
      </c>
      <c r="F37" s="34" t="s">
        <v>41</v>
      </c>
      <c r="G37" s="35" t="s">
        <v>180</v>
      </c>
      <c r="H37" s="24"/>
      <c r="I37" s="25"/>
      <c r="J37" s="131">
        <f t="shared" si="1"/>
        <v>21.4</v>
      </c>
      <c r="K37" s="269">
        <f t="shared" si="1"/>
        <v>10.4</v>
      </c>
      <c r="L37" s="270">
        <f t="shared" si="1"/>
        <v>48.5981308411215</v>
      </c>
    </row>
    <row r="38" spans="2:12" ht="60">
      <c r="B38" s="117" t="s">
        <v>194</v>
      </c>
      <c r="C38" s="5">
        <v>871</v>
      </c>
      <c r="D38" s="20" t="s">
        <v>60</v>
      </c>
      <c r="E38" s="21" t="s">
        <v>149</v>
      </c>
      <c r="F38" s="22" t="s">
        <v>41</v>
      </c>
      <c r="G38" s="23" t="s">
        <v>180</v>
      </c>
      <c r="H38" s="24" t="s">
        <v>195</v>
      </c>
      <c r="I38" s="25"/>
      <c r="J38" s="132">
        <f t="shared" si="1"/>
        <v>21.4</v>
      </c>
      <c r="K38" s="254">
        <f t="shared" si="1"/>
        <v>10.4</v>
      </c>
      <c r="L38" s="268">
        <f t="shared" si="1"/>
        <v>48.5981308411215</v>
      </c>
    </row>
    <row r="39" spans="2:12" ht="12.75">
      <c r="B39" s="109" t="s">
        <v>82</v>
      </c>
      <c r="C39" s="5">
        <v>871</v>
      </c>
      <c r="D39" s="20" t="s">
        <v>60</v>
      </c>
      <c r="E39" s="21" t="s">
        <v>149</v>
      </c>
      <c r="F39" s="22" t="s">
        <v>41</v>
      </c>
      <c r="G39" s="23" t="s">
        <v>180</v>
      </c>
      <c r="H39" s="24" t="s">
        <v>195</v>
      </c>
      <c r="I39" s="25" t="s">
        <v>183</v>
      </c>
      <c r="J39" s="132">
        <v>21.4</v>
      </c>
      <c r="K39" s="254">
        <v>10.4</v>
      </c>
      <c r="L39" s="268">
        <f>K39/J39*100</f>
        <v>48.5981308411215</v>
      </c>
    </row>
    <row r="40" spans="2:12" ht="18.75" customHeight="1">
      <c r="B40" s="346" t="s">
        <v>274</v>
      </c>
      <c r="C40" s="7" t="s">
        <v>73</v>
      </c>
      <c r="D40" s="32" t="s">
        <v>60</v>
      </c>
      <c r="E40" s="33" t="s">
        <v>67</v>
      </c>
      <c r="F40" s="34" t="s">
        <v>276</v>
      </c>
      <c r="G40" s="35"/>
      <c r="H40" s="40"/>
      <c r="I40" s="41"/>
      <c r="J40" s="131">
        <f>J41</f>
        <v>376.4</v>
      </c>
      <c r="K40" s="254">
        <f>K41</f>
        <v>376.4</v>
      </c>
      <c r="L40" s="268">
        <f>K40/J40*100</f>
        <v>100</v>
      </c>
    </row>
    <row r="41" spans="2:12" ht="25.5">
      <c r="B41" s="109" t="s">
        <v>275</v>
      </c>
      <c r="C41" s="5" t="s">
        <v>73</v>
      </c>
      <c r="D41" s="20" t="s">
        <v>60</v>
      </c>
      <c r="E41" s="21" t="s">
        <v>67</v>
      </c>
      <c r="F41" s="22" t="s">
        <v>276</v>
      </c>
      <c r="G41" s="23" t="s">
        <v>180</v>
      </c>
      <c r="H41" s="24" t="s">
        <v>277</v>
      </c>
      <c r="I41" s="25"/>
      <c r="J41" s="132">
        <f>J42</f>
        <v>376.4</v>
      </c>
      <c r="K41" s="254">
        <f>K42</f>
        <v>376.4</v>
      </c>
      <c r="L41" s="268">
        <f>K41/J41*100</f>
        <v>100</v>
      </c>
    </row>
    <row r="42" spans="2:12" ht="25.5">
      <c r="B42" s="42" t="s">
        <v>98</v>
      </c>
      <c r="C42" s="5" t="s">
        <v>73</v>
      </c>
      <c r="D42" s="20" t="s">
        <v>60</v>
      </c>
      <c r="E42" s="21" t="s">
        <v>67</v>
      </c>
      <c r="F42" s="22" t="s">
        <v>276</v>
      </c>
      <c r="G42" s="23" t="s">
        <v>180</v>
      </c>
      <c r="H42" s="24" t="s">
        <v>277</v>
      </c>
      <c r="I42" s="25" t="s">
        <v>97</v>
      </c>
      <c r="J42" s="132">
        <v>376.4</v>
      </c>
      <c r="K42" s="254">
        <v>376.4</v>
      </c>
      <c r="L42" s="268">
        <f>K42/J42*100</f>
        <v>100</v>
      </c>
    </row>
    <row r="43" spans="2:12" ht="12.75">
      <c r="B43" s="352" t="s">
        <v>54</v>
      </c>
      <c r="C43" s="7">
        <v>871</v>
      </c>
      <c r="D43" s="27" t="s">
        <v>100</v>
      </c>
      <c r="E43" s="28" t="s">
        <v>42</v>
      </c>
      <c r="F43" s="22"/>
      <c r="G43" s="23"/>
      <c r="H43" s="24"/>
      <c r="I43" s="25"/>
      <c r="J43" s="415">
        <f>J44</f>
        <v>50</v>
      </c>
      <c r="K43" s="254">
        <v>0</v>
      </c>
      <c r="L43" s="268">
        <v>0</v>
      </c>
    </row>
    <row r="44" spans="2:12" ht="12.75">
      <c r="B44" s="29" t="s">
        <v>54</v>
      </c>
      <c r="C44" s="53">
        <v>871</v>
      </c>
      <c r="D44" s="32" t="s">
        <v>60</v>
      </c>
      <c r="E44" s="33" t="s">
        <v>42</v>
      </c>
      <c r="F44" s="34" t="s">
        <v>52</v>
      </c>
      <c r="G44" s="35"/>
      <c r="H44" s="40"/>
      <c r="I44" s="43"/>
      <c r="J44" s="124">
        <f>J45</f>
        <v>50</v>
      </c>
      <c r="K44" s="254">
        <v>0</v>
      </c>
      <c r="L44" s="268">
        <v>0</v>
      </c>
    </row>
    <row r="45" spans="2:12" ht="12.75">
      <c r="B45" s="29" t="s">
        <v>53</v>
      </c>
      <c r="C45" s="32">
        <v>871</v>
      </c>
      <c r="D45" s="32" t="s">
        <v>60</v>
      </c>
      <c r="E45" s="33" t="s">
        <v>42</v>
      </c>
      <c r="F45" s="34" t="s">
        <v>52</v>
      </c>
      <c r="G45" s="35" t="s">
        <v>180</v>
      </c>
      <c r="H45" s="24"/>
      <c r="I45" s="25"/>
      <c r="J45" s="101">
        <f>J46</f>
        <v>50</v>
      </c>
      <c r="K45" s="254">
        <v>0</v>
      </c>
      <c r="L45" s="268">
        <v>0</v>
      </c>
    </row>
    <row r="46" spans="2:12" ht="32.25" customHeight="1">
      <c r="B46" s="354" t="s">
        <v>101</v>
      </c>
      <c r="C46" s="5">
        <v>871</v>
      </c>
      <c r="D46" s="20" t="s">
        <v>60</v>
      </c>
      <c r="E46" s="21" t="s">
        <v>42</v>
      </c>
      <c r="F46" s="22" t="s">
        <v>52</v>
      </c>
      <c r="G46" s="23" t="s">
        <v>180</v>
      </c>
      <c r="H46" s="24" t="s">
        <v>196</v>
      </c>
      <c r="I46" s="25"/>
      <c r="J46" s="100">
        <f>J47</f>
        <v>50</v>
      </c>
      <c r="K46" s="254">
        <v>0</v>
      </c>
      <c r="L46" s="268">
        <v>0</v>
      </c>
    </row>
    <row r="47" spans="2:12" ht="12.75">
      <c r="B47" s="30" t="s">
        <v>102</v>
      </c>
      <c r="C47" s="5">
        <v>871</v>
      </c>
      <c r="D47" s="20" t="s">
        <v>60</v>
      </c>
      <c r="E47" s="21" t="s">
        <v>42</v>
      </c>
      <c r="F47" s="22" t="s">
        <v>52</v>
      </c>
      <c r="G47" s="23" t="s">
        <v>180</v>
      </c>
      <c r="H47" s="24" t="s">
        <v>196</v>
      </c>
      <c r="I47" s="25" t="s">
        <v>103</v>
      </c>
      <c r="J47" s="100">
        <v>50</v>
      </c>
      <c r="K47" s="254">
        <v>0</v>
      </c>
      <c r="L47" s="268">
        <v>0</v>
      </c>
    </row>
    <row r="48" spans="2:12" ht="22.5" customHeight="1">
      <c r="B48" s="352" t="s">
        <v>70</v>
      </c>
      <c r="C48" s="7">
        <v>871</v>
      </c>
      <c r="D48" s="27" t="s">
        <v>60</v>
      </c>
      <c r="E48" s="28" t="s">
        <v>43</v>
      </c>
      <c r="F48" s="22"/>
      <c r="G48" s="23"/>
      <c r="H48" s="24"/>
      <c r="I48" s="25"/>
      <c r="J48" s="415">
        <f>J49+J57+J78+J74</f>
        <v>3283.9</v>
      </c>
      <c r="K48" s="269">
        <f>K49+K57+K74</f>
        <v>468</v>
      </c>
      <c r="L48" s="270">
        <f>K48/J48*100</f>
        <v>14.251347483175492</v>
      </c>
    </row>
    <row r="49" spans="2:12" ht="24" customHeight="1">
      <c r="B49" s="93" t="s">
        <v>150</v>
      </c>
      <c r="C49" s="7">
        <v>871</v>
      </c>
      <c r="D49" s="2" t="s">
        <v>60</v>
      </c>
      <c r="E49" s="2" t="s">
        <v>43</v>
      </c>
      <c r="F49" s="34" t="s">
        <v>60</v>
      </c>
      <c r="G49" s="35"/>
      <c r="H49" s="40"/>
      <c r="I49" s="2"/>
      <c r="J49" s="101">
        <f>J50</f>
        <v>790</v>
      </c>
      <c r="K49" s="269">
        <f>K50</f>
        <v>365.5</v>
      </c>
      <c r="L49" s="270">
        <f>L50</f>
        <v>46.265822784810126</v>
      </c>
    </row>
    <row r="50" spans="2:12" ht="57" customHeight="1">
      <c r="B50" s="93" t="s">
        <v>151</v>
      </c>
      <c r="C50" s="7">
        <v>871</v>
      </c>
      <c r="D50" s="2" t="s">
        <v>60</v>
      </c>
      <c r="E50" s="2" t="s">
        <v>43</v>
      </c>
      <c r="F50" s="34" t="s">
        <v>60</v>
      </c>
      <c r="G50" s="35" t="s">
        <v>180</v>
      </c>
      <c r="H50" s="40"/>
      <c r="I50" s="355"/>
      <c r="J50" s="101">
        <f>J51+J53+J55</f>
        <v>790</v>
      </c>
      <c r="K50" s="269">
        <f>K51+K53+K55</f>
        <v>365.5</v>
      </c>
      <c r="L50" s="270">
        <f>K50/J50*100</f>
        <v>46.265822784810126</v>
      </c>
    </row>
    <row r="51" spans="2:12" ht="105.75" customHeight="1">
      <c r="B51" s="356" t="s">
        <v>197</v>
      </c>
      <c r="C51" s="5" t="s">
        <v>73</v>
      </c>
      <c r="D51" s="20" t="s">
        <v>60</v>
      </c>
      <c r="E51" s="21" t="s">
        <v>43</v>
      </c>
      <c r="F51" s="22" t="s">
        <v>60</v>
      </c>
      <c r="G51" s="23" t="s">
        <v>180</v>
      </c>
      <c r="H51" s="24" t="s">
        <v>200</v>
      </c>
      <c r="I51" s="333"/>
      <c r="J51" s="124">
        <f>J52</f>
        <v>500</v>
      </c>
      <c r="K51" s="269">
        <f>K52</f>
        <v>278.9</v>
      </c>
      <c r="L51" s="270">
        <f>L52</f>
        <v>55.779999999999994</v>
      </c>
    </row>
    <row r="52" spans="2:12" ht="25.5">
      <c r="B52" s="42" t="s">
        <v>98</v>
      </c>
      <c r="C52" s="18">
        <v>871</v>
      </c>
      <c r="D52" s="20" t="s">
        <v>60</v>
      </c>
      <c r="E52" s="21" t="s">
        <v>43</v>
      </c>
      <c r="F52" s="22" t="s">
        <v>60</v>
      </c>
      <c r="G52" s="23" t="s">
        <v>180</v>
      </c>
      <c r="H52" s="24" t="s">
        <v>200</v>
      </c>
      <c r="I52" s="333" t="s">
        <v>87</v>
      </c>
      <c r="J52" s="125">
        <v>500</v>
      </c>
      <c r="K52" s="254">
        <v>278.9</v>
      </c>
      <c r="L52" s="268">
        <f>K52/J52*100</f>
        <v>55.779999999999994</v>
      </c>
    </row>
    <row r="53" spans="2:12" ht="63.75">
      <c r="B53" s="356" t="s">
        <v>152</v>
      </c>
      <c r="C53" s="20">
        <v>871</v>
      </c>
      <c r="D53" s="343" t="s">
        <v>60</v>
      </c>
      <c r="E53" s="343" t="s">
        <v>43</v>
      </c>
      <c r="F53" s="22" t="s">
        <v>60</v>
      </c>
      <c r="G53" s="23" t="s">
        <v>180</v>
      </c>
      <c r="H53" s="24" t="s">
        <v>201</v>
      </c>
      <c r="I53" s="249"/>
      <c r="J53" s="413">
        <f>J54</f>
        <v>40</v>
      </c>
      <c r="K53" s="254">
        <v>0</v>
      </c>
      <c r="L53" s="268">
        <v>0</v>
      </c>
    </row>
    <row r="54" spans="2:12" ht="25.5">
      <c r="B54" s="42" t="s">
        <v>98</v>
      </c>
      <c r="C54" s="18">
        <v>871</v>
      </c>
      <c r="D54" s="343" t="s">
        <v>60</v>
      </c>
      <c r="E54" s="357" t="s">
        <v>43</v>
      </c>
      <c r="F54" s="22" t="s">
        <v>60</v>
      </c>
      <c r="G54" s="23" t="s">
        <v>180</v>
      </c>
      <c r="H54" s="24" t="s">
        <v>201</v>
      </c>
      <c r="I54" s="345" t="s">
        <v>97</v>
      </c>
      <c r="J54" s="414">
        <v>40</v>
      </c>
      <c r="K54" s="254">
        <v>0</v>
      </c>
      <c r="L54" s="268">
        <v>0</v>
      </c>
    </row>
    <row r="55" spans="2:12" ht="63.75">
      <c r="B55" s="356" t="s">
        <v>153</v>
      </c>
      <c r="C55" s="52">
        <v>871</v>
      </c>
      <c r="D55" s="20" t="s">
        <v>60</v>
      </c>
      <c r="E55" s="21" t="s">
        <v>43</v>
      </c>
      <c r="F55" s="22" t="s">
        <v>60</v>
      </c>
      <c r="G55" s="23" t="s">
        <v>180</v>
      </c>
      <c r="H55" s="24" t="s">
        <v>202</v>
      </c>
      <c r="I55" s="25"/>
      <c r="J55" s="124">
        <f>J56</f>
        <v>250</v>
      </c>
      <c r="K55" s="269">
        <f>K56</f>
        <v>86.6</v>
      </c>
      <c r="L55" s="270">
        <f>L56</f>
        <v>34.64</v>
      </c>
    </row>
    <row r="56" spans="2:12" ht="32.25" customHeight="1">
      <c r="B56" s="42" t="s">
        <v>98</v>
      </c>
      <c r="C56" s="18">
        <v>871</v>
      </c>
      <c r="D56" s="20" t="s">
        <v>60</v>
      </c>
      <c r="E56" s="21" t="s">
        <v>43</v>
      </c>
      <c r="F56" s="22" t="s">
        <v>60</v>
      </c>
      <c r="G56" s="23" t="s">
        <v>180</v>
      </c>
      <c r="H56" s="24" t="s">
        <v>202</v>
      </c>
      <c r="I56" s="25" t="s">
        <v>97</v>
      </c>
      <c r="J56" s="125">
        <v>250</v>
      </c>
      <c r="K56" s="254">
        <v>86.6</v>
      </c>
      <c r="L56" s="268">
        <f>K56/J56*100</f>
        <v>34.64</v>
      </c>
    </row>
    <row r="57" spans="2:12" ht="38.25">
      <c r="B57" s="93" t="s">
        <v>154</v>
      </c>
      <c r="C57" s="32">
        <v>871</v>
      </c>
      <c r="D57" s="32" t="s">
        <v>60</v>
      </c>
      <c r="E57" s="33" t="s">
        <v>43</v>
      </c>
      <c r="F57" s="34" t="s">
        <v>62</v>
      </c>
      <c r="G57" s="23"/>
      <c r="H57" s="24"/>
      <c r="I57" s="25"/>
      <c r="J57" s="124">
        <f>J58+J64+J69</f>
        <v>2085</v>
      </c>
      <c r="K57" s="269">
        <f>K58+K64+K69</f>
        <v>66.1</v>
      </c>
      <c r="L57" s="270"/>
    </row>
    <row r="58" spans="2:12" ht="38.25">
      <c r="B58" s="93" t="s">
        <v>155</v>
      </c>
      <c r="C58" s="32" t="s">
        <v>73</v>
      </c>
      <c r="D58" s="32" t="s">
        <v>60</v>
      </c>
      <c r="E58" s="33" t="s">
        <v>43</v>
      </c>
      <c r="F58" s="34" t="s">
        <v>62</v>
      </c>
      <c r="G58" s="35" t="s">
        <v>180</v>
      </c>
      <c r="H58" s="40"/>
      <c r="I58" s="41"/>
      <c r="J58" s="124">
        <f>J59+J60+J62</f>
        <v>160</v>
      </c>
      <c r="K58" s="269">
        <f>K59+K60+K62</f>
        <v>12.3</v>
      </c>
      <c r="L58" s="270">
        <f>K58/J58*100</f>
        <v>7.6875</v>
      </c>
    </row>
    <row r="59" spans="2:12" ht="25.5">
      <c r="B59" s="90" t="s">
        <v>240</v>
      </c>
      <c r="C59" s="20" t="s">
        <v>73</v>
      </c>
      <c r="D59" s="20" t="s">
        <v>60</v>
      </c>
      <c r="E59" s="21" t="s">
        <v>43</v>
      </c>
      <c r="F59" s="22" t="s">
        <v>62</v>
      </c>
      <c r="G59" s="23" t="s">
        <v>180</v>
      </c>
      <c r="H59" s="24" t="s">
        <v>203</v>
      </c>
      <c r="I59" s="25" t="s">
        <v>97</v>
      </c>
      <c r="J59" s="125">
        <v>90</v>
      </c>
      <c r="K59" s="254">
        <v>0</v>
      </c>
      <c r="L59" s="268">
        <v>0</v>
      </c>
    </row>
    <row r="60" spans="2:12" ht="76.5">
      <c r="B60" s="90" t="s">
        <v>156</v>
      </c>
      <c r="C60" s="5">
        <v>871</v>
      </c>
      <c r="D60" s="20" t="s">
        <v>60</v>
      </c>
      <c r="E60" s="21" t="s">
        <v>43</v>
      </c>
      <c r="F60" s="22" t="s">
        <v>62</v>
      </c>
      <c r="G60" s="23" t="s">
        <v>180</v>
      </c>
      <c r="H60" s="40"/>
      <c r="I60" s="43"/>
      <c r="J60" s="125">
        <f>J61</f>
        <v>50</v>
      </c>
      <c r="K60" s="254">
        <f>K61</f>
        <v>12.3</v>
      </c>
      <c r="L60" s="268">
        <f>L61</f>
        <v>24.6</v>
      </c>
    </row>
    <row r="61" spans="2:12" ht="25.5">
      <c r="B61" s="42" t="s">
        <v>98</v>
      </c>
      <c r="C61" s="5">
        <v>871</v>
      </c>
      <c r="D61" s="20" t="s">
        <v>60</v>
      </c>
      <c r="E61" s="21" t="s">
        <v>43</v>
      </c>
      <c r="F61" s="22" t="s">
        <v>62</v>
      </c>
      <c r="G61" s="23" t="s">
        <v>180</v>
      </c>
      <c r="H61" s="24" t="s">
        <v>204</v>
      </c>
      <c r="I61" s="25" t="s">
        <v>97</v>
      </c>
      <c r="J61" s="125">
        <v>50</v>
      </c>
      <c r="K61" s="254">
        <v>12.3</v>
      </c>
      <c r="L61" s="268">
        <f>K61/J61*100</f>
        <v>24.6</v>
      </c>
    </row>
    <row r="62" spans="2:12" ht="12.75">
      <c r="B62" s="119" t="s">
        <v>157</v>
      </c>
      <c r="C62" s="5" t="s">
        <v>73</v>
      </c>
      <c r="D62" s="20" t="s">
        <v>60</v>
      </c>
      <c r="E62" s="21" t="s">
        <v>43</v>
      </c>
      <c r="F62" s="22" t="s">
        <v>62</v>
      </c>
      <c r="G62" s="23" t="s">
        <v>180</v>
      </c>
      <c r="H62" s="24"/>
      <c r="I62" s="25"/>
      <c r="J62" s="125">
        <f>J63</f>
        <v>20</v>
      </c>
      <c r="K62" s="254">
        <v>0</v>
      </c>
      <c r="L62" s="268">
        <v>0</v>
      </c>
    </row>
    <row r="63" spans="2:12" ht="24">
      <c r="B63" s="26" t="s">
        <v>98</v>
      </c>
      <c r="C63" s="54">
        <v>871</v>
      </c>
      <c r="D63" s="20" t="s">
        <v>60</v>
      </c>
      <c r="E63" s="21" t="s">
        <v>43</v>
      </c>
      <c r="F63" s="22" t="s">
        <v>62</v>
      </c>
      <c r="G63" s="23" t="s">
        <v>180</v>
      </c>
      <c r="H63" s="24" t="s">
        <v>205</v>
      </c>
      <c r="I63" s="25" t="s">
        <v>97</v>
      </c>
      <c r="J63" s="125">
        <v>20</v>
      </c>
      <c r="K63" s="254">
        <v>0</v>
      </c>
      <c r="L63" s="268">
        <v>0</v>
      </c>
    </row>
    <row r="64" spans="2:12" ht="25.5">
      <c r="B64" s="93" t="s">
        <v>158</v>
      </c>
      <c r="C64" s="32">
        <v>871</v>
      </c>
      <c r="D64" s="32" t="s">
        <v>60</v>
      </c>
      <c r="E64" s="33" t="s">
        <v>43</v>
      </c>
      <c r="F64" s="34" t="s">
        <v>62</v>
      </c>
      <c r="G64" s="35" t="s">
        <v>87</v>
      </c>
      <c r="H64" s="40"/>
      <c r="I64" s="43"/>
      <c r="J64" s="124">
        <f>J65+J67</f>
        <v>825</v>
      </c>
      <c r="K64" s="269">
        <v>0</v>
      </c>
      <c r="L64" s="270">
        <v>0</v>
      </c>
    </row>
    <row r="65" spans="2:12" ht="24">
      <c r="B65" s="336" t="s">
        <v>159</v>
      </c>
      <c r="C65" s="18">
        <v>871</v>
      </c>
      <c r="D65" s="343" t="s">
        <v>60</v>
      </c>
      <c r="E65" s="343" t="s">
        <v>43</v>
      </c>
      <c r="F65" s="22" t="s">
        <v>62</v>
      </c>
      <c r="G65" s="23" t="s">
        <v>87</v>
      </c>
      <c r="H65" s="24" t="s">
        <v>206</v>
      </c>
      <c r="I65" s="249"/>
      <c r="J65" s="414">
        <f>J66</f>
        <v>600</v>
      </c>
      <c r="K65" s="254">
        <v>0</v>
      </c>
      <c r="L65" s="268">
        <v>0</v>
      </c>
    </row>
    <row r="66" spans="2:12" ht="24">
      <c r="B66" s="26" t="s">
        <v>98</v>
      </c>
      <c r="C66" s="5">
        <v>871</v>
      </c>
      <c r="D66" s="343" t="s">
        <v>60</v>
      </c>
      <c r="E66" s="343" t="s">
        <v>43</v>
      </c>
      <c r="F66" s="22" t="s">
        <v>62</v>
      </c>
      <c r="G66" s="23" t="s">
        <v>87</v>
      </c>
      <c r="H66" s="24" t="s">
        <v>206</v>
      </c>
      <c r="I66" s="249" t="s">
        <v>97</v>
      </c>
      <c r="J66" s="414">
        <v>600</v>
      </c>
      <c r="K66" s="254">
        <v>0</v>
      </c>
      <c r="L66" s="268">
        <v>0</v>
      </c>
    </row>
    <row r="67" spans="2:12" ht="24">
      <c r="B67" s="336" t="s">
        <v>160</v>
      </c>
      <c r="C67" s="5">
        <v>871</v>
      </c>
      <c r="D67" s="343" t="s">
        <v>60</v>
      </c>
      <c r="E67" s="343" t="s">
        <v>43</v>
      </c>
      <c r="F67" s="22" t="s">
        <v>62</v>
      </c>
      <c r="G67" s="23" t="s">
        <v>87</v>
      </c>
      <c r="H67" s="24" t="s">
        <v>207</v>
      </c>
      <c r="I67" s="358"/>
      <c r="J67" s="414">
        <f>J68</f>
        <v>225</v>
      </c>
      <c r="K67" s="254">
        <v>0</v>
      </c>
      <c r="L67" s="268">
        <v>0</v>
      </c>
    </row>
    <row r="68" spans="2:12" ht="24">
      <c r="B68" s="26" t="s">
        <v>98</v>
      </c>
      <c r="C68" s="20">
        <v>871</v>
      </c>
      <c r="D68" s="343" t="s">
        <v>60</v>
      </c>
      <c r="E68" s="343" t="s">
        <v>43</v>
      </c>
      <c r="F68" s="22" t="s">
        <v>62</v>
      </c>
      <c r="G68" s="23" t="s">
        <v>87</v>
      </c>
      <c r="H68" s="24" t="s">
        <v>207</v>
      </c>
      <c r="I68" s="22">
        <v>240</v>
      </c>
      <c r="J68" s="414">
        <v>225</v>
      </c>
      <c r="K68" s="254">
        <v>0</v>
      </c>
      <c r="L68" s="268">
        <v>0</v>
      </c>
    </row>
    <row r="69" spans="2:12" ht="24">
      <c r="B69" s="221" t="s">
        <v>265</v>
      </c>
      <c r="C69" s="32" t="s">
        <v>73</v>
      </c>
      <c r="D69" s="4" t="s">
        <v>60</v>
      </c>
      <c r="E69" s="359" t="s">
        <v>43</v>
      </c>
      <c r="F69" s="34" t="s">
        <v>62</v>
      </c>
      <c r="G69" s="35" t="s">
        <v>211</v>
      </c>
      <c r="H69" s="40"/>
      <c r="I69" s="35"/>
      <c r="J69" s="413">
        <f>J70+J72</f>
        <v>1100</v>
      </c>
      <c r="K69" s="269">
        <f>K70+K72</f>
        <v>53.8</v>
      </c>
      <c r="L69" s="270">
        <f>K69/J69*100</f>
        <v>4.890909090909091</v>
      </c>
    </row>
    <row r="70" spans="2:12" ht="24">
      <c r="B70" s="26" t="s">
        <v>266</v>
      </c>
      <c r="C70" s="20" t="s">
        <v>73</v>
      </c>
      <c r="D70" s="343" t="s">
        <v>60</v>
      </c>
      <c r="E70" s="357" t="s">
        <v>43</v>
      </c>
      <c r="F70" s="22" t="s">
        <v>62</v>
      </c>
      <c r="G70" s="23" t="s">
        <v>211</v>
      </c>
      <c r="H70" s="24" t="s">
        <v>195</v>
      </c>
      <c r="I70" s="23"/>
      <c r="J70" s="414">
        <f>J71</f>
        <v>800</v>
      </c>
      <c r="K70" s="254">
        <f>K71</f>
        <v>53.8</v>
      </c>
      <c r="L70" s="268">
        <f>L71</f>
        <v>6.724999999999999</v>
      </c>
    </row>
    <row r="71" spans="2:12" ht="24">
      <c r="B71" s="26" t="s">
        <v>98</v>
      </c>
      <c r="C71" s="20" t="s">
        <v>73</v>
      </c>
      <c r="D71" s="343" t="s">
        <v>60</v>
      </c>
      <c r="E71" s="357" t="s">
        <v>43</v>
      </c>
      <c r="F71" s="22" t="s">
        <v>62</v>
      </c>
      <c r="G71" s="23" t="s">
        <v>211</v>
      </c>
      <c r="H71" s="24" t="s">
        <v>195</v>
      </c>
      <c r="I71" s="23" t="s">
        <v>97</v>
      </c>
      <c r="J71" s="414">
        <v>800</v>
      </c>
      <c r="K71" s="254">
        <v>53.8</v>
      </c>
      <c r="L71" s="268">
        <f>K71/J71*100</f>
        <v>6.724999999999999</v>
      </c>
    </row>
    <row r="72" spans="2:12" ht="24">
      <c r="B72" s="26" t="s">
        <v>267</v>
      </c>
      <c r="C72" s="20" t="s">
        <v>73</v>
      </c>
      <c r="D72" s="343" t="s">
        <v>60</v>
      </c>
      <c r="E72" s="357" t="s">
        <v>43</v>
      </c>
      <c r="F72" s="22" t="s">
        <v>62</v>
      </c>
      <c r="G72" s="23" t="s">
        <v>211</v>
      </c>
      <c r="H72" s="24" t="s">
        <v>268</v>
      </c>
      <c r="I72" s="23"/>
      <c r="J72" s="414">
        <f>J73</f>
        <v>300</v>
      </c>
      <c r="K72" s="254">
        <v>0</v>
      </c>
      <c r="L72" s="268">
        <v>0</v>
      </c>
    </row>
    <row r="73" spans="2:12" ht="24">
      <c r="B73" s="26" t="s">
        <v>98</v>
      </c>
      <c r="C73" s="20" t="s">
        <v>73</v>
      </c>
      <c r="D73" s="343" t="s">
        <v>60</v>
      </c>
      <c r="E73" s="357" t="s">
        <v>43</v>
      </c>
      <c r="F73" s="22" t="s">
        <v>62</v>
      </c>
      <c r="G73" s="23" t="s">
        <v>211</v>
      </c>
      <c r="H73" s="24" t="s">
        <v>268</v>
      </c>
      <c r="I73" s="23" t="s">
        <v>97</v>
      </c>
      <c r="J73" s="414">
        <v>300</v>
      </c>
      <c r="K73" s="254">
        <v>0</v>
      </c>
      <c r="L73" s="268">
        <v>0</v>
      </c>
    </row>
    <row r="74" spans="2:12" ht="22.5" customHeight="1">
      <c r="B74" s="29" t="s">
        <v>46</v>
      </c>
      <c r="C74" s="7">
        <v>871</v>
      </c>
      <c r="D74" s="32" t="s">
        <v>60</v>
      </c>
      <c r="E74" s="33" t="s">
        <v>43</v>
      </c>
      <c r="F74" s="34" t="s">
        <v>88</v>
      </c>
      <c r="G74" s="35"/>
      <c r="H74" s="40"/>
      <c r="I74" s="43"/>
      <c r="J74" s="124">
        <f>J75+J81</f>
        <v>408.9</v>
      </c>
      <c r="K74" s="254">
        <f>K75+K81</f>
        <v>36.4</v>
      </c>
      <c r="L74" s="268">
        <f>K74/J74*100</f>
        <v>8.901932012717046</v>
      </c>
    </row>
    <row r="75" spans="2:12" ht="43.5" customHeight="1">
      <c r="B75" s="360" t="s">
        <v>161</v>
      </c>
      <c r="C75" s="5">
        <v>871</v>
      </c>
      <c r="D75" s="20" t="s">
        <v>60</v>
      </c>
      <c r="E75" s="21" t="s">
        <v>43</v>
      </c>
      <c r="F75" s="22" t="s">
        <v>88</v>
      </c>
      <c r="G75" s="23" t="s">
        <v>198</v>
      </c>
      <c r="H75" s="24"/>
      <c r="I75" s="25"/>
      <c r="J75" s="414">
        <f>J76</f>
        <v>400</v>
      </c>
      <c r="K75" s="254">
        <f>K76</f>
        <v>34.4</v>
      </c>
      <c r="L75" s="268">
        <f>L76</f>
        <v>8.6</v>
      </c>
    </row>
    <row r="76" spans="2:12" ht="37.5" customHeight="1">
      <c r="B76" s="26" t="s">
        <v>209</v>
      </c>
      <c r="C76" s="52">
        <v>871</v>
      </c>
      <c r="D76" s="20" t="s">
        <v>60</v>
      </c>
      <c r="E76" s="21" t="s">
        <v>43</v>
      </c>
      <c r="F76" s="22" t="s">
        <v>88</v>
      </c>
      <c r="G76" s="23" t="s">
        <v>198</v>
      </c>
      <c r="H76" s="24" t="s">
        <v>199</v>
      </c>
      <c r="I76" s="25" t="s">
        <v>208</v>
      </c>
      <c r="J76" s="414">
        <v>400</v>
      </c>
      <c r="K76" s="254">
        <v>34.4</v>
      </c>
      <c r="L76" s="268">
        <f>K76/J76*100</f>
        <v>8.6</v>
      </c>
    </row>
    <row r="77" spans="2:12" ht="0.75" customHeight="1">
      <c r="B77" s="29" t="s">
        <v>82</v>
      </c>
      <c r="C77" s="50">
        <v>871</v>
      </c>
      <c r="D77" s="32" t="s">
        <v>60</v>
      </c>
      <c r="E77" s="33" t="s">
        <v>43</v>
      </c>
      <c r="F77" s="34" t="s">
        <v>41</v>
      </c>
      <c r="G77" s="35"/>
      <c r="H77" s="40"/>
      <c r="I77" s="43"/>
      <c r="J77" s="131">
        <f>J78</f>
        <v>0</v>
      </c>
      <c r="K77" s="254"/>
      <c r="L77" s="268"/>
    </row>
    <row r="78" spans="2:12" ht="51" hidden="1">
      <c r="B78" s="29" t="s">
        <v>210</v>
      </c>
      <c r="C78" s="53">
        <v>871</v>
      </c>
      <c r="D78" s="32" t="s">
        <v>60</v>
      </c>
      <c r="E78" s="33" t="s">
        <v>43</v>
      </c>
      <c r="F78" s="34" t="s">
        <v>41</v>
      </c>
      <c r="G78" s="35" t="s">
        <v>211</v>
      </c>
      <c r="H78" s="24"/>
      <c r="I78" s="25"/>
      <c r="J78" s="131">
        <f>J79</f>
        <v>0</v>
      </c>
      <c r="K78" s="254"/>
      <c r="L78" s="268"/>
    </row>
    <row r="79" spans="2:12" ht="48" hidden="1">
      <c r="B79" s="36" t="s">
        <v>11</v>
      </c>
      <c r="C79" s="20">
        <v>871</v>
      </c>
      <c r="D79" s="20" t="s">
        <v>60</v>
      </c>
      <c r="E79" s="21" t="s">
        <v>43</v>
      </c>
      <c r="F79" s="22" t="s">
        <v>41</v>
      </c>
      <c r="G79" s="23" t="s">
        <v>211</v>
      </c>
      <c r="H79" s="24" t="s">
        <v>212</v>
      </c>
      <c r="I79" s="25"/>
      <c r="J79" s="132">
        <f>J80</f>
        <v>0</v>
      </c>
      <c r="K79" s="254"/>
      <c r="L79" s="268"/>
    </row>
    <row r="80" spans="2:12" ht="12.75" hidden="1">
      <c r="B80" s="109" t="s">
        <v>104</v>
      </c>
      <c r="C80" s="52">
        <v>871</v>
      </c>
      <c r="D80" s="20" t="s">
        <v>60</v>
      </c>
      <c r="E80" s="21" t="s">
        <v>43</v>
      </c>
      <c r="F80" s="22" t="s">
        <v>41</v>
      </c>
      <c r="G80" s="23" t="s">
        <v>211</v>
      </c>
      <c r="H80" s="24" t="s">
        <v>212</v>
      </c>
      <c r="I80" s="25" t="s">
        <v>105</v>
      </c>
      <c r="J80" s="134"/>
      <c r="K80" s="254"/>
      <c r="L80" s="268"/>
    </row>
    <row r="81" spans="2:12" ht="12.75">
      <c r="B81" s="109" t="s">
        <v>269</v>
      </c>
      <c r="C81" s="52" t="s">
        <v>73</v>
      </c>
      <c r="D81" s="20" t="s">
        <v>60</v>
      </c>
      <c r="E81" s="21" t="s">
        <v>43</v>
      </c>
      <c r="F81" s="22" t="s">
        <v>88</v>
      </c>
      <c r="G81" s="23" t="s">
        <v>198</v>
      </c>
      <c r="H81" s="24" t="s">
        <v>205</v>
      </c>
      <c r="I81" s="25" t="s">
        <v>86</v>
      </c>
      <c r="J81" s="134">
        <v>8.9</v>
      </c>
      <c r="K81" s="254">
        <v>2</v>
      </c>
      <c r="L81" s="268">
        <f>K81/J81*100</f>
        <v>22.47191011235955</v>
      </c>
    </row>
    <row r="82" spans="2:12" ht="36" customHeight="1">
      <c r="B82" s="37" t="s">
        <v>45</v>
      </c>
      <c r="C82" s="56">
        <v>871</v>
      </c>
      <c r="D82" s="38" t="s">
        <v>62</v>
      </c>
      <c r="E82" s="38"/>
      <c r="F82" s="22"/>
      <c r="G82" s="23"/>
      <c r="H82" s="24"/>
      <c r="I82" s="38"/>
      <c r="J82" s="138">
        <f aca="true" t="shared" si="2" ref="J82:L85">J83</f>
        <v>199.5</v>
      </c>
      <c r="K82" s="269">
        <f t="shared" si="2"/>
        <v>81.9</v>
      </c>
      <c r="L82" s="270">
        <f t="shared" si="2"/>
        <v>41.05263157894738</v>
      </c>
    </row>
    <row r="83" spans="2:12" ht="12.75">
      <c r="B83" s="352" t="s">
        <v>55</v>
      </c>
      <c r="C83" s="144">
        <v>871</v>
      </c>
      <c r="D83" s="27" t="s">
        <v>62</v>
      </c>
      <c r="E83" s="28" t="s">
        <v>61</v>
      </c>
      <c r="F83" s="22"/>
      <c r="G83" s="23"/>
      <c r="H83" s="24"/>
      <c r="I83" s="25"/>
      <c r="J83" s="415">
        <f t="shared" si="2"/>
        <v>199.5</v>
      </c>
      <c r="K83" s="269">
        <f t="shared" si="2"/>
        <v>81.9</v>
      </c>
      <c r="L83" s="270">
        <f t="shared" si="2"/>
        <v>41.05263157894738</v>
      </c>
    </row>
    <row r="84" spans="2:12" ht="12.75">
      <c r="B84" s="29" t="s">
        <v>46</v>
      </c>
      <c r="C84" s="144" t="s">
        <v>73</v>
      </c>
      <c r="D84" s="32" t="s">
        <v>62</v>
      </c>
      <c r="E84" s="33" t="s">
        <v>61</v>
      </c>
      <c r="F84" s="34" t="s">
        <v>88</v>
      </c>
      <c r="G84" s="35" t="s">
        <v>40</v>
      </c>
      <c r="H84" s="40" t="s">
        <v>186</v>
      </c>
      <c r="I84" s="43"/>
      <c r="J84" s="124">
        <f t="shared" si="2"/>
        <v>199.5</v>
      </c>
      <c r="K84" s="269">
        <f t="shared" si="2"/>
        <v>81.9</v>
      </c>
      <c r="L84" s="270">
        <f t="shared" si="2"/>
        <v>41.05263157894738</v>
      </c>
    </row>
    <row r="85" spans="2:12" ht="12.75">
      <c r="B85" s="360" t="s">
        <v>47</v>
      </c>
      <c r="C85" s="52">
        <v>871</v>
      </c>
      <c r="D85" s="5" t="s">
        <v>62</v>
      </c>
      <c r="E85" s="5" t="s">
        <v>61</v>
      </c>
      <c r="F85" s="22" t="s">
        <v>88</v>
      </c>
      <c r="G85" s="23" t="s">
        <v>198</v>
      </c>
      <c r="H85" s="24" t="s">
        <v>186</v>
      </c>
      <c r="I85" s="358"/>
      <c r="J85" s="414">
        <f t="shared" si="2"/>
        <v>199.5</v>
      </c>
      <c r="K85" s="254">
        <f t="shared" si="2"/>
        <v>81.9</v>
      </c>
      <c r="L85" s="268">
        <f t="shared" si="2"/>
        <v>41.05263157894738</v>
      </c>
    </row>
    <row r="86" spans="2:12" ht="43.5" customHeight="1">
      <c r="B86" s="360" t="s">
        <v>48</v>
      </c>
      <c r="C86" s="52" t="s">
        <v>73</v>
      </c>
      <c r="D86" s="5" t="s">
        <v>62</v>
      </c>
      <c r="E86" s="5" t="s">
        <v>61</v>
      </c>
      <c r="F86" s="22" t="s">
        <v>88</v>
      </c>
      <c r="G86" s="23" t="s">
        <v>198</v>
      </c>
      <c r="H86" s="24" t="s">
        <v>213</v>
      </c>
      <c r="I86" s="358"/>
      <c r="J86" s="100">
        <f>J87+J88</f>
        <v>199.5</v>
      </c>
      <c r="K86" s="254">
        <f>K87</f>
        <v>81.9</v>
      </c>
      <c r="L86" s="268">
        <f>L87</f>
        <v>41.05263157894738</v>
      </c>
    </row>
    <row r="87" spans="2:12" ht="25.5">
      <c r="B87" s="360" t="s">
        <v>95</v>
      </c>
      <c r="C87" s="52" t="s">
        <v>73</v>
      </c>
      <c r="D87" s="5" t="s">
        <v>62</v>
      </c>
      <c r="E87" s="5" t="s">
        <v>61</v>
      </c>
      <c r="F87" s="22" t="s">
        <v>88</v>
      </c>
      <c r="G87" s="23" t="s">
        <v>198</v>
      </c>
      <c r="H87" s="24" t="s">
        <v>213</v>
      </c>
      <c r="I87" s="18" t="s">
        <v>94</v>
      </c>
      <c r="J87" s="100">
        <v>199.5</v>
      </c>
      <c r="K87" s="254">
        <v>81.9</v>
      </c>
      <c r="L87" s="268">
        <f>K87/J87*100</f>
        <v>41.05263157894738</v>
      </c>
    </row>
    <row r="88" spans="2:12" ht="24" hidden="1">
      <c r="B88" s="26" t="s">
        <v>98</v>
      </c>
      <c r="C88" s="52" t="s">
        <v>61</v>
      </c>
      <c r="D88" s="5" t="s">
        <v>62</v>
      </c>
      <c r="E88" s="5" t="s">
        <v>61</v>
      </c>
      <c r="F88" s="22" t="s">
        <v>88</v>
      </c>
      <c r="G88" s="23" t="s">
        <v>198</v>
      </c>
      <c r="H88" s="24" t="s">
        <v>213</v>
      </c>
      <c r="I88" s="18" t="s">
        <v>97</v>
      </c>
      <c r="J88" s="100"/>
      <c r="K88" s="254"/>
      <c r="L88" s="268"/>
    </row>
    <row r="89" spans="2:12" ht="28.5">
      <c r="B89" s="361" t="s">
        <v>162</v>
      </c>
      <c r="C89" s="56" t="s">
        <v>73</v>
      </c>
      <c r="D89" s="7" t="s">
        <v>61</v>
      </c>
      <c r="E89" s="7"/>
      <c r="F89" s="34"/>
      <c r="G89" s="35"/>
      <c r="H89" s="40"/>
      <c r="I89" s="7"/>
      <c r="J89" s="101">
        <f>J90+J99</f>
        <v>653.8</v>
      </c>
      <c r="K89" s="254">
        <f>K90+K99</f>
        <v>71</v>
      </c>
      <c r="L89" s="268">
        <f>K89/J89*100</f>
        <v>10.859590088712146</v>
      </c>
    </row>
    <row r="90" spans="2:12" ht="51">
      <c r="B90" s="93" t="s">
        <v>163</v>
      </c>
      <c r="C90" s="56" t="s">
        <v>73</v>
      </c>
      <c r="D90" s="7" t="s">
        <v>61</v>
      </c>
      <c r="E90" s="7" t="s">
        <v>80</v>
      </c>
      <c r="F90" s="34" t="s">
        <v>61</v>
      </c>
      <c r="G90" s="35"/>
      <c r="H90" s="24"/>
      <c r="I90" s="5"/>
      <c r="J90" s="101">
        <f>J91+J96</f>
        <v>263.8</v>
      </c>
      <c r="K90" s="254">
        <f>K91+K96</f>
        <v>71</v>
      </c>
      <c r="L90" s="268">
        <f>K90/J90*100</f>
        <v>26.914329037149354</v>
      </c>
    </row>
    <row r="91" spans="2:12" ht="51">
      <c r="B91" s="140" t="s">
        <v>164</v>
      </c>
      <c r="C91" s="56" t="s">
        <v>73</v>
      </c>
      <c r="D91" s="7" t="s">
        <v>61</v>
      </c>
      <c r="E91" s="7" t="s">
        <v>80</v>
      </c>
      <c r="F91" s="34" t="s">
        <v>61</v>
      </c>
      <c r="G91" s="35" t="s">
        <v>180</v>
      </c>
      <c r="H91" s="40"/>
      <c r="I91" s="7"/>
      <c r="J91" s="101">
        <f>J92+J94</f>
        <v>250</v>
      </c>
      <c r="K91" s="254">
        <f>K92+K94</f>
        <v>71</v>
      </c>
      <c r="L91" s="268">
        <f>K91/J91*100</f>
        <v>28.4</v>
      </c>
    </row>
    <row r="92" spans="2:12" ht="38.25">
      <c r="B92" s="119" t="s">
        <v>165</v>
      </c>
      <c r="C92" s="52" t="s">
        <v>73</v>
      </c>
      <c r="D92" s="5" t="s">
        <v>61</v>
      </c>
      <c r="E92" s="5" t="s">
        <v>80</v>
      </c>
      <c r="F92" s="22" t="s">
        <v>61</v>
      </c>
      <c r="G92" s="23" t="s">
        <v>180</v>
      </c>
      <c r="H92" s="24" t="s">
        <v>214</v>
      </c>
      <c r="I92" s="5"/>
      <c r="J92" s="100">
        <f>J93</f>
        <v>100</v>
      </c>
      <c r="K92" s="254">
        <v>0</v>
      </c>
      <c r="L92" s="268">
        <v>0</v>
      </c>
    </row>
    <row r="93" spans="2:12" ht="24">
      <c r="B93" s="26" t="s">
        <v>98</v>
      </c>
      <c r="C93" s="52" t="s">
        <v>73</v>
      </c>
      <c r="D93" s="5" t="s">
        <v>61</v>
      </c>
      <c r="E93" s="5" t="s">
        <v>80</v>
      </c>
      <c r="F93" s="22" t="s">
        <v>61</v>
      </c>
      <c r="G93" s="23" t="s">
        <v>180</v>
      </c>
      <c r="H93" s="24" t="s">
        <v>214</v>
      </c>
      <c r="I93" s="5" t="s">
        <v>97</v>
      </c>
      <c r="J93" s="100">
        <v>100</v>
      </c>
      <c r="K93" s="254">
        <v>0</v>
      </c>
      <c r="L93" s="268">
        <v>0</v>
      </c>
    </row>
    <row r="94" spans="2:12" ht="12.75">
      <c r="B94" s="26" t="s">
        <v>262</v>
      </c>
      <c r="C94" s="52" t="s">
        <v>73</v>
      </c>
      <c r="D94" s="5" t="s">
        <v>61</v>
      </c>
      <c r="E94" s="5" t="s">
        <v>80</v>
      </c>
      <c r="F94" s="22" t="s">
        <v>61</v>
      </c>
      <c r="G94" s="23" t="s">
        <v>180</v>
      </c>
      <c r="H94" s="24" t="s">
        <v>252</v>
      </c>
      <c r="I94" s="5"/>
      <c r="J94" s="100">
        <f>J95</f>
        <v>150</v>
      </c>
      <c r="K94" s="254">
        <f>K95</f>
        <v>71</v>
      </c>
      <c r="L94" s="268">
        <f>K94/J94*100</f>
        <v>47.333333333333336</v>
      </c>
    </row>
    <row r="95" spans="2:12" ht="24">
      <c r="B95" s="26" t="s">
        <v>98</v>
      </c>
      <c r="C95" s="52" t="s">
        <v>73</v>
      </c>
      <c r="D95" s="5" t="s">
        <v>61</v>
      </c>
      <c r="E95" s="5" t="s">
        <v>80</v>
      </c>
      <c r="F95" s="22" t="s">
        <v>61</v>
      </c>
      <c r="G95" s="23" t="s">
        <v>180</v>
      </c>
      <c r="H95" s="24" t="s">
        <v>252</v>
      </c>
      <c r="I95" s="5" t="s">
        <v>97</v>
      </c>
      <c r="J95" s="100">
        <v>150</v>
      </c>
      <c r="K95" s="254">
        <v>71</v>
      </c>
      <c r="L95" s="268">
        <f>K95/J95*100</f>
        <v>47.333333333333336</v>
      </c>
    </row>
    <row r="96" spans="2:12" ht="38.25">
      <c r="B96" s="93" t="s">
        <v>169</v>
      </c>
      <c r="C96" s="56" t="s">
        <v>73</v>
      </c>
      <c r="D96" s="7" t="s">
        <v>61</v>
      </c>
      <c r="E96" s="7" t="s">
        <v>80</v>
      </c>
      <c r="F96" s="34" t="s">
        <v>61</v>
      </c>
      <c r="G96" s="35" t="s">
        <v>87</v>
      </c>
      <c r="H96" s="40"/>
      <c r="I96" s="7"/>
      <c r="J96" s="101">
        <f>J97</f>
        <v>13.8</v>
      </c>
      <c r="K96" s="254">
        <v>0</v>
      </c>
      <c r="L96" s="268">
        <v>0</v>
      </c>
    </row>
    <row r="97" spans="2:12" ht="25.5">
      <c r="B97" s="362" t="s">
        <v>170</v>
      </c>
      <c r="C97" s="52" t="s">
        <v>73</v>
      </c>
      <c r="D97" s="5" t="s">
        <v>61</v>
      </c>
      <c r="E97" s="5" t="s">
        <v>80</v>
      </c>
      <c r="F97" s="22" t="s">
        <v>61</v>
      </c>
      <c r="G97" s="23" t="s">
        <v>87</v>
      </c>
      <c r="H97" s="24" t="s">
        <v>217</v>
      </c>
      <c r="I97" s="5"/>
      <c r="J97" s="100">
        <f>J98</f>
        <v>13.8</v>
      </c>
      <c r="K97" s="254">
        <v>0</v>
      </c>
      <c r="L97" s="268">
        <v>0</v>
      </c>
    </row>
    <row r="98" spans="2:12" ht="24">
      <c r="B98" s="26" t="s">
        <v>98</v>
      </c>
      <c r="C98" s="52" t="s">
        <v>73</v>
      </c>
      <c r="D98" s="5" t="s">
        <v>61</v>
      </c>
      <c r="E98" s="5" t="s">
        <v>80</v>
      </c>
      <c r="F98" s="22" t="s">
        <v>61</v>
      </c>
      <c r="G98" s="23" t="s">
        <v>87</v>
      </c>
      <c r="H98" s="24" t="s">
        <v>217</v>
      </c>
      <c r="I98" s="5" t="s">
        <v>97</v>
      </c>
      <c r="J98" s="100">
        <v>13.8</v>
      </c>
      <c r="K98" s="254">
        <v>0</v>
      </c>
      <c r="L98" s="268">
        <v>0</v>
      </c>
    </row>
    <row r="99" spans="2:12" ht="51">
      <c r="B99" s="140" t="s">
        <v>166</v>
      </c>
      <c r="C99" s="56" t="s">
        <v>73</v>
      </c>
      <c r="D99" s="7" t="s">
        <v>61</v>
      </c>
      <c r="E99" s="7" t="s">
        <v>79</v>
      </c>
      <c r="F99" s="34" t="s">
        <v>61</v>
      </c>
      <c r="G99" s="35" t="s">
        <v>211</v>
      </c>
      <c r="H99" s="40"/>
      <c r="I99" s="7"/>
      <c r="J99" s="101">
        <f>J100+J102</f>
        <v>390</v>
      </c>
      <c r="K99" s="254">
        <v>0</v>
      </c>
      <c r="L99" s="268">
        <v>0</v>
      </c>
    </row>
    <row r="100" spans="2:12" ht="25.5">
      <c r="B100" s="362" t="s">
        <v>167</v>
      </c>
      <c r="C100" s="52" t="s">
        <v>73</v>
      </c>
      <c r="D100" s="5" t="s">
        <v>61</v>
      </c>
      <c r="E100" s="5" t="s">
        <v>79</v>
      </c>
      <c r="F100" s="22" t="s">
        <v>61</v>
      </c>
      <c r="G100" s="23" t="s">
        <v>211</v>
      </c>
      <c r="H100" s="24" t="s">
        <v>215</v>
      </c>
      <c r="I100" s="5"/>
      <c r="J100" s="100">
        <f>J101</f>
        <v>370</v>
      </c>
      <c r="K100" s="254">
        <v>0</v>
      </c>
      <c r="L100" s="268">
        <v>0</v>
      </c>
    </row>
    <row r="101" spans="2:12" ht="24">
      <c r="B101" s="26" t="s">
        <v>98</v>
      </c>
      <c r="C101" s="52" t="s">
        <v>73</v>
      </c>
      <c r="D101" s="5" t="s">
        <v>61</v>
      </c>
      <c r="E101" s="5" t="s">
        <v>79</v>
      </c>
      <c r="F101" s="22" t="s">
        <v>61</v>
      </c>
      <c r="G101" s="23" t="s">
        <v>211</v>
      </c>
      <c r="H101" s="24" t="s">
        <v>215</v>
      </c>
      <c r="I101" s="5" t="s">
        <v>97</v>
      </c>
      <c r="J101" s="100">
        <v>370</v>
      </c>
      <c r="K101" s="254">
        <v>0</v>
      </c>
      <c r="L101" s="268">
        <v>0</v>
      </c>
    </row>
    <row r="102" spans="2:12" ht="25.5">
      <c r="B102" s="362" t="s">
        <v>168</v>
      </c>
      <c r="C102" s="52" t="s">
        <v>73</v>
      </c>
      <c r="D102" s="5" t="s">
        <v>61</v>
      </c>
      <c r="E102" s="5" t="s">
        <v>79</v>
      </c>
      <c r="F102" s="22" t="s">
        <v>61</v>
      </c>
      <c r="G102" s="23" t="s">
        <v>211</v>
      </c>
      <c r="H102" s="24" t="s">
        <v>216</v>
      </c>
      <c r="I102" s="5"/>
      <c r="J102" s="100">
        <f>J103</f>
        <v>20</v>
      </c>
      <c r="K102" s="254">
        <v>0</v>
      </c>
      <c r="L102" s="268">
        <v>0</v>
      </c>
    </row>
    <row r="103" spans="2:12" ht="24">
      <c r="B103" s="26" t="s">
        <v>98</v>
      </c>
      <c r="C103" s="52" t="s">
        <v>73</v>
      </c>
      <c r="D103" s="5" t="s">
        <v>61</v>
      </c>
      <c r="E103" s="5" t="s">
        <v>79</v>
      </c>
      <c r="F103" s="22" t="s">
        <v>61</v>
      </c>
      <c r="G103" s="23" t="s">
        <v>211</v>
      </c>
      <c r="H103" s="24" t="s">
        <v>216</v>
      </c>
      <c r="I103" s="5" t="s">
        <v>97</v>
      </c>
      <c r="J103" s="100">
        <v>20</v>
      </c>
      <c r="K103" s="254">
        <v>0</v>
      </c>
      <c r="L103" s="268">
        <v>0</v>
      </c>
    </row>
    <row r="104" spans="2:12" ht="14.25">
      <c r="B104" s="37" t="s">
        <v>125</v>
      </c>
      <c r="C104" s="56">
        <v>871</v>
      </c>
      <c r="D104" s="38" t="s">
        <v>64</v>
      </c>
      <c r="E104" s="38"/>
      <c r="F104" s="22"/>
      <c r="G104" s="23"/>
      <c r="H104" s="24"/>
      <c r="I104" s="38"/>
      <c r="J104" s="138">
        <f>J111+J105</f>
        <v>75.7</v>
      </c>
      <c r="K104" s="254">
        <v>0</v>
      </c>
      <c r="L104" s="268">
        <v>0</v>
      </c>
    </row>
    <row r="105" spans="2:12" ht="14.25">
      <c r="B105" s="227" t="s">
        <v>287</v>
      </c>
      <c r="C105" s="56" t="s">
        <v>73</v>
      </c>
      <c r="D105" s="38" t="s">
        <v>64</v>
      </c>
      <c r="E105" s="225" t="s">
        <v>79</v>
      </c>
      <c r="F105" s="22"/>
      <c r="G105" s="23"/>
      <c r="H105" s="24"/>
      <c r="I105" s="226"/>
      <c r="J105" s="138">
        <f>J106</f>
        <v>70.7</v>
      </c>
      <c r="K105" s="254">
        <v>0</v>
      </c>
      <c r="L105" s="268">
        <v>0</v>
      </c>
    </row>
    <row r="106" spans="2:12" ht="12.75">
      <c r="B106" s="42" t="s">
        <v>289</v>
      </c>
      <c r="C106" s="52" t="s">
        <v>73</v>
      </c>
      <c r="D106" s="5" t="s">
        <v>64</v>
      </c>
      <c r="E106" s="237" t="s">
        <v>79</v>
      </c>
      <c r="F106" s="22" t="s">
        <v>88</v>
      </c>
      <c r="G106" s="23" t="s">
        <v>198</v>
      </c>
      <c r="H106" s="24"/>
      <c r="I106" s="238"/>
      <c r="J106" s="100">
        <f>J107</f>
        <v>70.7</v>
      </c>
      <c r="K106" s="254">
        <v>0</v>
      </c>
      <c r="L106" s="268">
        <v>0</v>
      </c>
    </row>
    <row r="107" spans="2:12" ht="24">
      <c r="B107" s="26" t="s">
        <v>98</v>
      </c>
      <c r="C107" s="52" t="s">
        <v>73</v>
      </c>
      <c r="D107" s="5" t="s">
        <v>64</v>
      </c>
      <c r="E107" s="237" t="s">
        <v>79</v>
      </c>
      <c r="F107" s="22" t="s">
        <v>88</v>
      </c>
      <c r="G107" s="23" t="s">
        <v>198</v>
      </c>
      <c r="H107" s="24" t="s">
        <v>264</v>
      </c>
      <c r="I107" s="238" t="s">
        <v>97</v>
      </c>
      <c r="J107" s="100">
        <v>70.7</v>
      </c>
      <c r="K107" s="254">
        <v>0</v>
      </c>
      <c r="L107" s="268">
        <v>0</v>
      </c>
    </row>
    <row r="108" spans="2:12" ht="12" customHeight="1">
      <c r="B108" s="352" t="s">
        <v>218</v>
      </c>
      <c r="C108" s="54">
        <v>871</v>
      </c>
      <c r="D108" s="416" t="s">
        <v>64</v>
      </c>
      <c r="E108" s="417">
        <v>12</v>
      </c>
      <c r="F108" s="22"/>
      <c r="G108" s="23"/>
      <c r="H108" s="24"/>
      <c r="I108" s="25"/>
      <c r="J108" s="418">
        <f>J111</f>
        <v>5</v>
      </c>
      <c r="K108" s="254">
        <v>0</v>
      </c>
      <c r="L108" s="268">
        <v>0</v>
      </c>
    </row>
    <row r="109" spans="2:12" ht="38.25" hidden="1">
      <c r="B109" s="29" t="s">
        <v>126</v>
      </c>
      <c r="C109" s="51">
        <v>871</v>
      </c>
      <c r="D109" s="20" t="s">
        <v>64</v>
      </c>
      <c r="E109" s="21" t="s">
        <v>80</v>
      </c>
      <c r="F109" s="22">
        <v>89</v>
      </c>
      <c r="G109" s="23"/>
      <c r="H109" s="24"/>
      <c r="I109" s="333"/>
      <c r="J109" s="125"/>
      <c r="K109" s="254"/>
      <c r="L109" s="268"/>
    </row>
    <row r="110" spans="2:12" ht="38.25" hidden="1">
      <c r="B110" s="360" t="s">
        <v>127</v>
      </c>
      <c r="C110" s="20">
        <v>871</v>
      </c>
      <c r="D110" s="5" t="s">
        <v>64</v>
      </c>
      <c r="E110" s="5" t="s">
        <v>80</v>
      </c>
      <c r="F110" s="22">
        <v>89</v>
      </c>
      <c r="G110" s="23" t="s">
        <v>38</v>
      </c>
      <c r="H110" s="24"/>
      <c r="I110" s="358"/>
      <c r="J110" s="100"/>
      <c r="K110" s="254"/>
      <c r="L110" s="268"/>
    </row>
    <row r="111" spans="2:12" ht="42.75" customHeight="1">
      <c r="B111" s="140" t="s">
        <v>171</v>
      </c>
      <c r="C111" s="51">
        <v>871</v>
      </c>
      <c r="D111" s="5" t="s">
        <v>64</v>
      </c>
      <c r="E111" s="5" t="s">
        <v>172</v>
      </c>
      <c r="F111" s="22" t="s">
        <v>64</v>
      </c>
      <c r="G111" s="23"/>
      <c r="H111" s="24"/>
      <c r="I111" s="358"/>
      <c r="J111" s="100">
        <f>J112</f>
        <v>5</v>
      </c>
      <c r="K111" s="254">
        <v>0</v>
      </c>
      <c r="L111" s="268">
        <v>0</v>
      </c>
    </row>
    <row r="112" spans="2:12" ht="22.5" customHeight="1">
      <c r="B112" s="222" t="s">
        <v>0</v>
      </c>
      <c r="C112" s="51">
        <v>871</v>
      </c>
      <c r="D112" s="5" t="s">
        <v>64</v>
      </c>
      <c r="E112" s="5" t="s">
        <v>172</v>
      </c>
      <c r="F112" s="22" t="s">
        <v>64</v>
      </c>
      <c r="G112" s="23" t="s">
        <v>180</v>
      </c>
      <c r="H112" s="24" t="s">
        <v>219</v>
      </c>
      <c r="I112" s="358"/>
      <c r="J112" s="100">
        <f>J113</f>
        <v>5</v>
      </c>
      <c r="K112" s="254">
        <v>0</v>
      </c>
      <c r="L112" s="268">
        <v>0</v>
      </c>
    </row>
    <row r="113" spans="2:12" ht="24">
      <c r="B113" s="26" t="s">
        <v>98</v>
      </c>
      <c r="C113" s="52">
        <v>871</v>
      </c>
      <c r="D113" s="5" t="s">
        <v>64</v>
      </c>
      <c r="E113" s="5" t="s">
        <v>172</v>
      </c>
      <c r="F113" s="22" t="s">
        <v>64</v>
      </c>
      <c r="G113" s="23" t="s">
        <v>180</v>
      </c>
      <c r="H113" s="24" t="s">
        <v>219</v>
      </c>
      <c r="I113" s="358">
        <v>240</v>
      </c>
      <c r="J113" s="100">
        <v>5</v>
      </c>
      <c r="K113" s="254">
        <v>0</v>
      </c>
      <c r="L113" s="268">
        <v>0</v>
      </c>
    </row>
    <row r="114" spans="2:12" ht="14.25">
      <c r="B114" s="37" t="s">
        <v>49</v>
      </c>
      <c r="C114" s="32">
        <v>871</v>
      </c>
      <c r="D114" s="38" t="s">
        <v>65</v>
      </c>
      <c r="E114" s="38"/>
      <c r="F114" s="22"/>
      <c r="G114" s="23"/>
      <c r="H114" s="24"/>
      <c r="I114" s="38"/>
      <c r="J114" s="138">
        <f>J115+J118</f>
        <v>7912.400000000001</v>
      </c>
      <c r="K114" s="269">
        <f>K115+K118</f>
        <v>1558.6</v>
      </c>
      <c r="L114" s="270">
        <f>K114/J114*100</f>
        <v>19.698195237854506</v>
      </c>
    </row>
    <row r="115" spans="2:12" ht="12.75">
      <c r="B115" s="352" t="s">
        <v>66</v>
      </c>
      <c r="C115" s="7">
        <v>871</v>
      </c>
      <c r="D115" s="27" t="s">
        <v>65</v>
      </c>
      <c r="E115" s="28" t="s">
        <v>60</v>
      </c>
      <c r="F115" s="22"/>
      <c r="G115" s="23"/>
      <c r="H115" s="24"/>
      <c r="I115" s="25"/>
      <c r="J115" s="415">
        <f aca="true" t="shared" si="3" ref="J115:L116">J116</f>
        <v>1005.3</v>
      </c>
      <c r="K115" s="269">
        <f t="shared" si="3"/>
        <v>22.8</v>
      </c>
      <c r="L115" s="270">
        <f t="shared" si="3"/>
        <v>2.2679797075499852</v>
      </c>
    </row>
    <row r="116" spans="2:12" ht="78">
      <c r="B116" s="90" t="s">
        <v>173</v>
      </c>
      <c r="C116" s="5">
        <v>871</v>
      </c>
      <c r="D116" s="20" t="s">
        <v>65</v>
      </c>
      <c r="E116" s="21" t="s">
        <v>60</v>
      </c>
      <c r="F116" s="22" t="s">
        <v>41</v>
      </c>
      <c r="G116" s="23" t="s">
        <v>220</v>
      </c>
      <c r="H116" s="24"/>
      <c r="I116" s="25"/>
      <c r="J116" s="418">
        <f t="shared" si="3"/>
        <v>1005.3</v>
      </c>
      <c r="K116" s="254">
        <f t="shared" si="3"/>
        <v>22.8</v>
      </c>
      <c r="L116" s="268">
        <f t="shared" si="3"/>
        <v>2.2679797075499852</v>
      </c>
    </row>
    <row r="117" spans="2:12" ht="24">
      <c r="B117" s="26" t="s">
        <v>98</v>
      </c>
      <c r="C117" s="5">
        <v>871</v>
      </c>
      <c r="D117" s="20" t="s">
        <v>65</v>
      </c>
      <c r="E117" s="21" t="s">
        <v>60</v>
      </c>
      <c r="F117" s="22" t="s">
        <v>41</v>
      </c>
      <c r="G117" s="23" t="s">
        <v>220</v>
      </c>
      <c r="H117" s="24" t="s">
        <v>221</v>
      </c>
      <c r="I117" s="25" t="s">
        <v>97</v>
      </c>
      <c r="J117" s="418">
        <v>1005.3</v>
      </c>
      <c r="K117" s="254">
        <v>22.8</v>
      </c>
      <c r="L117" s="268">
        <f aca="true" t="shared" si="4" ref="L117:L122">K117/J117*100</f>
        <v>2.2679797075499852</v>
      </c>
    </row>
    <row r="118" spans="2:12" ht="12.75">
      <c r="B118" s="352" t="s">
        <v>56</v>
      </c>
      <c r="C118" s="53">
        <v>871</v>
      </c>
      <c r="D118" s="27" t="s">
        <v>65</v>
      </c>
      <c r="E118" s="28" t="s">
        <v>61</v>
      </c>
      <c r="F118" s="22"/>
      <c r="G118" s="23"/>
      <c r="H118" s="24"/>
      <c r="I118" s="25"/>
      <c r="J118" s="415">
        <f>J119+J143+J147</f>
        <v>6907.1</v>
      </c>
      <c r="K118" s="269">
        <f>K119+K143+K147</f>
        <v>1535.8</v>
      </c>
      <c r="L118" s="270">
        <f t="shared" si="4"/>
        <v>22.23509142766139</v>
      </c>
    </row>
    <row r="119" spans="2:12" ht="25.5">
      <c r="B119" s="29" t="s">
        <v>130</v>
      </c>
      <c r="C119" s="7">
        <v>871</v>
      </c>
      <c r="D119" s="32" t="s">
        <v>65</v>
      </c>
      <c r="E119" s="33" t="s">
        <v>61</v>
      </c>
      <c r="F119" s="34" t="s">
        <v>65</v>
      </c>
      <c r="G119" s="35"/>
      <c r="H119" s="40"/>
      <c r="I119" s="43"/>
      <c r="J119" s="124">
        <f>J120+J127+J132</f>
        <v>5874</v>
      </c>
      <c r="K119" s="269">
        <f>K120+K127+K132</f>
        <v>1399.2</v>
      </c>
      <c r="L119" s="270">
        <f t="shared" si="4"/>
        <v>23.820224719101123</v>
      </c>
    </row>
    <row r="120" spans="2:12" ht="40.5">
      <c r="B120" s="364" t="s">
        <v>131</v>
      </c>
      <c r="C120" s="50">
        <v>871</v>
      </c>
      <c r="D120" s="2" t="s">
        <v>65</v>
      </c>
      <c r="E120" s="2" t="s">
        <v>61</v>
      </c>
      <c r="F120" s="34" t="s">
        <v>65</v>
      </c>
      <c r="G120" s="35" t="s">
        <v>180</v>
      </c>
      <c r="H120" s="40" t="s">
        <v>186</v>
      </c>
      <c r="I120" s="355"/>
      <c r="J120" s="101">
        <f>J121+J123+J125</f>
        <v>1513.8</v>
      </c>
      <c r="K120" s="269">
        <f>K121+K123+K125</f>
        <v>374.1</v>
      </c>
      <c r="L120" s="270">
        <f t="shared" si="4"/>
        <v>24.712643678160923</v>
      </c>
    </row>
    <row r="121" spans="2:12" ht="33.75">
      <c r="B121" s="365" t="s">
        <v>132</v>
      </c>
      <c r="C121" s="5">
        <v>871</v>
      </c>
      <c r="D121" s="249" t="s">
        <v>65</v>
      </c>
      <c r="E121" s="249" t="s">
        <v>61</v>
      </c>
      <c r="F121" s="22" t="s">
        <v>65</v>
      </c>
      <c r="G121" s="23" t="s">
        <v>180</v>
      </c>
      <c r="H121" s="24" t="s">
        <v>222</v>
      </c>
      <c r="I121" s="358"/>
      <c r="J121" s="100">
        <f>J122</f>
        <v>700</v>
      </c>
      <c r="K121" s="254">
        <f>K122</f>
        <v>98.3</v>
      </c>
      <c r="L121" s="268">
        <f t="shared" si="4"/>
        <v>14.042857142857143</v>
      </c>
    </row>
    <row r="122" spans="2:12" ht="24">
      <c r="B122" s="26" t="s">
        <v>98</v>
      </c>
      <c r="C122" s="5">
        <v>871</v>
      </c>
      <c r="D122" s="249" t="s">
        <v>65</v>
      </c>
      <c r="E122" s="249" t="s">
        <v>61</v>
      </c>
      <c r="F122" s="22" t="s">
        <v>65</v>
      </c>
      <c r="G122" s="23" t="s">
        <v>180</v>
      </c>
      <c r="H122" s="24" t="s">
        <v>222</v>
      </c>
      <c r="I122" s="358">
        <v>240</v>
      </c>
      <c r="J122" s="100">
        <v>700</v>
      </c>
      <c r="K122" s="254">
        <v>98.3</v>
      </c>
      <c r="L122" s="268">
        <f t="shared" si="4"/>
        <v>14.042857142857143</v>
      </c>
    </row>
    <row r="123" spans="2:12" ht="33.75">
      <c r="B123" s="365" t="s">
        <v>133</v>
      </c>
      <c r="C123" s="5">
        <v>871</v>
      </c>
      <c r="D123" s="249" t="s">
        <v>65</v>
      </c>
      <c r="E123" s="249" t="s">
        <v>61</v>
      </c>
      <c r="F123" s="22" t="s">
        <v>65</v>
      </c>
      <c r="G123" s="23" t="s">
        <v>180</v>
      </c>
      <c r="H123" s="24" t="s">
        <v>223</v>
      </c>
      <c r="I123" s="358"/>
      <c r="J123" s="101">
        <f>J124</f>
        <v>613.8</v>
      </c>
      <c r="K123" s="254">
        <f>K124</f>
        <v>275.8</v>
      </c>
      <c r="L123" s="268">
        <f>L124</f>
        <v>44.93320299771913</v>
      </c>
    </row>
    <row r="124" spans="2:12" ht="24">
      <c r="B124" s="26" t="s">
        <v>98</v>
      </c>
      <c r="C124" s="52">
        <v>871</v>
      </c>
      <c r="D124" s="249" t="s">
        <v>65</v>
      </c>
      <c r="E124" s="249" t="s">
        <v>61</v>
      </c>
      <c r="F124" s="22" t="s">
        <v>65</v>
      </c>
      <c r="G124" s="23" t="s">
        <v>180</v>
      </c>
      <c r="H124" s="24" t="s">
        <v>223</v>
      </c>
      <c r="I124" s="358">
        <v>240</v>
      </c>
      <c r="J124" s="100">
        <v>613.8</v>
      </c>
      <c r="K124" s="254">
        <v>275.8</v>
      </c>
      <c r="L124" s="268">
        <f>K124/J124*100</f>
        <v>44.93320299771913</v>
      </c>
    </row>
    <row r="125" spans="2:12" ht="46.5" customHeight="1">
      <c r="B125" s="26" t="s">
        <v>270</v>
      </c>
      <c r="C125" s="52" t="s">
        <v>73</v>
      </c>
      <c r="D125" s="249" t="s">
        <v>65</v>
      </c>
      <c r="E125" s="249" t="s">
        <v>61</v>
      </c>
      <c r="F125" s="22" t="s">
        <v>65</v>
      </c>
      <c r="G125" s="23" t="s">
        <v>180</v>
      </c>
      <c r="H125" s="24" t="s">
        <v>271</v>
      </c>
      <c r="I125" s="358"/>
      <c r="J125" s="101">
        <f>J126</f>
        <v>200</v>
      </c>
      <c r="K125" s="254">
        <v>0</v>
      </c>
      <c r="L125" s="268">
        <v>0</v>
      </c>
    </row>
    <row r="126" spans="2:12" ht="24">
      <c r="B126" s="26" t="s">
        <v>98</v>
      </c>
      <c r="C126" s="52" t="s">
        <v>73</v>
      </c>
      <c r="D126" s="249" t="s">
        <v>65</v>
      </c>
      <c r="E126" s="249" t="s">
        <v>61</v>
      </c>
      <c r="F126" s="22" t="s">
        <v>65</v>
      </c>
      <c r="G126" s="23" t="s">
        <v>180</v>
      </c>
      <c r="H126" s="24" t="s">
        <v>271</v>
      </c>
      <c r="I126" s="358">
        <v>240</v>
      </c>
      <c r="J126" s="100">
        <v>200</v>
      </c>
      <c r="K126" s="254">
        <v>0</v>
      </c>
      <c r="L126" s="268">
        <v>0</v>
      </c>
    </row>
    <row r="127" spans="2:12" ht="40.5">
      <c r="B127" s="366" t="s">
        <v>134</v>
      </c>
      <c r="C127" s="32">
        <v>871</v>
      </c>
      <c r="D127" s="249" t="s">
        <v>65</v>
      </c>
      <c r="E127" s="249" t="s">
        <v>61</v>
      </c>
      <c r="F127" s="22" t="s">
        <v>65</v>
      </c>
      <c r="G127" s="23" t="s">
        <v>87</v>
      </c>
      <c r="H127" s="24"/>
      <c r="I127" s="358"/>
      <c r="J127" s="101">
        <f>J129+J130</f>
        <v>1736.6</v>
      </c>
      <c r="K127" s="269">
        <f>K128+K130</f>
        <v>524.4</v>
      </c>
      <c r="L127" s="270">
        <f>K127/J127*100</f>
        <v>30.196936542669583</v>
      </c>
    </row>
    <row r="128" spans="2:12" ht="33.75">
      <c r="B128" s="367" t="s">
        <v>135</v>
      </c>
      <c r="C128" s="7">
        <v>871</v>
      </c>
      <c r="D128" s="249" t="s">
        <v>65</v>
      </c>
      <c r="E128" s="249" t="s">
        <v>61</v>
      </c>
      <c r="F128" s="22" t="s">
        <v>65</v>
      </c>
      <c r="G128" s="23" t="s">
        <v>87</v>
      </c>
      <c r="H128" s="24" t="s">
        <v>224</v>
      </c>
      <c r="I128" s="358"/>
      <c r="J128" s="101">
        <f>J129</f>
        <v>886.6</v>
      </c>
      <c r="K128" s="269">
        <f>K129</f>
        <v>355.7</v>
      </c>
      <c r="L128" s="270">
        <f>L129</f>
        <v>40.11955786149334</v>
      </c>
    </row>
    <row r="129" spans="2:12" ht="24">
      <c r="B129" s="26" t="s">
        <v>98</v>
      </c>
      <c r="C129" s="5">
        <v>871</v>
      </c>
      <c r="D129" s="249" t="s">
        <v>65</v>
      </c>
      <c r="E129" s="249" t="s">
        <v>61</v>
      </c>
      <c r="F129" s="22" t="s">
        <v>65</v>
      </c>
      <c r="G129" s="23" t="s">
        <v>87</v>
      </c>
      <c r="H129" s="24" t="s">
        <v>224</v>
      </c>
      <c r="I129" s="358">
        <v>240</v>
      </c>
      <c r="J129" s="100">
        <v>886.6</v>
      </c>
      <c r="K129" s="254">
        <v>355.7</v>
      </c>
      <c r="L129" s="268">
        <f>K129/J129*100</f>
        <v>40.11955786149334</v>
      </c>
    </row>
    <row r="130" spans="2:12" ht="33.75">
      <c r="B130" s="367" t="s">
        <v>136</v>
      </c>
      <c r="C130" s="52">
        <v>871</v>
      </c>
      <c r="D130" s="20" t="s">
        <v>65</v>
      </c>
      <c r="E130" s="21" t="s">
        <v>61</v>
      </c>
      <c r="F130" s="22" t="s">
        <v>65</v>
      </c>
      <c r="G130" s="23" t="s">
        <v>87</v>
      </c>
      <c r="H130" s="24" t="s">
        <v>225</v>
      </c>
      <c r="I130" s="368"/>
      <c r="J130" s="101">
        <f>J131</f>
        <v>850</v>
      </c>
      <c r="K130" s="269">
        <f>K131</f>
        <v>168.7</v>
      </c>
      <c r="L130" s="270">
        <f>K130/J130*100</f>
        <v>19.84705882352941</v>
      </c>
    </row>
    <row r="131" spans="2:12" ht="24">
      <c r="B131" s="26" t="s">
        <v>98</v>
      </c>
      <c r="C131" s="50">
        <v>871</v>
      </c>
      <c r="D131" s="20" t="s">
        <v>65</v>
      </c>
      <c r="E131" s="21" t="s">
        <v>61</v>
      </c>
      <c r="F131" s="22" t="s">
        <v>65</v>
      </c>
      <c r="G131" s="23" t="s">
        <v>87</v>
      </c>
      <c r="H131" s="24" t="s">
        <v>225</v>
      </c>
      <c r="I131" s="368">
        <v>240</v>
      </c>
      <c r="J131" s="100">
        <v>850</v>
      </c>
      <c r="K131" s="254">
        <v>168.7</v>
      </c>
      <c r="L131" s="268">
        <f>K131/J131*100</f>
        <v>19.84705882352941</v>
      </c>
    </row>
    <row r="132" spans="2:12" ht="40.5">
      <c r="B132" s="369" t="s">
        <v>137</v>
      </c>
      <c r="C132" s="7">
        <v>871</v>
      </c>
      <c r="D132" s="20" t="s">
        <v>65</v>
      </c>
      <c r="E132" s="21" t="s">
        <v>61</v>
      </c>
      <c r="F132" s="22" t="s">
        <v>65</v>
      </c>
      <c r="G132" s="23" t="s">
        <v>211</v>
      </c>
      <c r="H132" s="24"/>
      <c r="I132" s="368"/>
      <c r="J132" s="101">
        <f>J133+J135+J137+J141+J139</f>
        <v>2623.6</v>
      </c>
      <c r="K132" s="269">
        <f>K133+K135+K137+K139+K141</f>
        <v>500.70000000000005</v>
      </c>
      <c r="L132" s="270">
        <f>K132/J132*100</f>
        <v>19.084464095136454</v>
      </c>
    </row>
    <row r="133" spans="2:12" ht="30.75" customHeight="1">
      <c r="B133" s="371" t="s">
        <v>138</v>
      </c>
      <c r="C133" s="5">
        <v>871</v>
      </c>
      <c r="D133" s="20" t="s">
        <v>65</v>
      </c>
      <c r="E133" s="21" t="s">
        <v>61</v>
      </c>
      <c r="F133" s="22" t="s">
        <v>65</v>
      </c>
      <c r="G133" s="23" t="s">
        <v>211</v>
      </c>
      <c r="H133" s="24" t="s">
        <v>226</v>
      </c>
      <c r="I133" s="368"/>
      <c r="J133" s="100">
        <f>J134</f>
        <v>300</v>
      </c>
      <c r="K133" s="254">
        <v>0</v>
      </c>
      <c r="L133" s="268">
        <v>0</v>
      </c>
    </row>
    <row r="134" spans="2:12" ht="24">
      <c r="B134" s="372" t="s">
        <v>98</v>
      </c>
      <c r="C134" s="5">
        <v>871</v>
      </c>
      <c r="D134" s="20" t="s">
        <v>65</v>
      </c>
      <c r="E134" s="21" t="s">
        <v>61</v>
      </c>
      <c r="F134" s="22" t="s">
        <v>65</v>
      </c>
      <c r="G134" s="23" t="s">
        <v>211</v>
      </c>
      <c r="H134" s="24" t="s">
        <v>226</v>
      </c>
      <c r="I134" s="368">
        <v>240</v>
      </c>
      <c r="J134" s="100">
        <v>300</v>
      </c>
      <c r="K134" s="254">
        <v>0</v>
      </c>
      <c r="L134" s="268">
        <v>0</v>
      </c>
    </row>
    <row r="135" spans="2:12" ht="33.75">
      <c r="B135" s="371" t="s">
        <v>139</v>
      </c>
      <c r="C135" s="20">
        <v>871</v>
      </c>
      <c r="D135" s="20" t="s">
        <v>65</v>
      </c>
      <c r="E135" s="21" t="s">
        <v>61</v>
      </c>
      <c r="F135" s="22" t="s">
        <v>65</v>
      </c>
      <c r="G135" s="23" t="s">
        <v>211</v>
      </c>
      <c r="H135" s="24" t="s">
        <v>227</v>
      </c>
      <c r="I135" s="333"/>
      <c r="J135" s="100">
        <f>J136</f>
        <v>1100</v>
      </c>
      <c r="K135" s="254">
        <f>K136</f>
        <v>288.1</v>
      </c>
      <c r="L135" s="268">
        <f>L136</f>
        <v>26.19090909090909</v>
      </c>
    </row>
    <row r="136" spans="2:12" ht="24">
      <c r="B136" s="372" t="s">
        <v>98</v>
      </c>
      <c r="C136" s="5">
        <v>871</v>
      </c>
      <c r="D136" s="20" t="s">
        <v>65</v>
      </c>
      <c r="E136" s="21" t="s">
        <v>61</v>
      </c>
      <c r="F136" s="22" t="s">
        <v>65</v>
      </c>
      <c r="G136" s="23" t="s">
        <v>211</v>
      </c>
      <c r="H136" s="24" t="s">
        <v>227</v>
      </c>
      <c r="I136" s="333" t="s">
        <v>97</v>
      </c>
      <c r="J136" s="100">
        <v>1100</v>
      </c>
      <c r="K136" s="254">
        <v>288.1</v>
      </c>
      <c r="L136" s="268">
        <f aca="true" t="shared" si="5" ref="L136:L143">K136/J136*100</f>
        <v>26.19090909090909</v>
      </c>
    </row>
    <row r="137" spans="2:12" ht="33.75">
      <c r="B137" s="371" t="s">
        <v>140</v>
      </c>
      <c r="C137" s="5">
        <v>871</v>
      </c>
      <c r="D137" s="20" t="s">
        <v>65</v>
      </c>
      <c r="E137" s="21" t="s">
        <v>61</v>
      </c>
      <c r="F137" s="22" t="s">
        <v>65</v>
      </c>
      <c r="G137" s="23" t="s">
        <v>211</v>
      </c>
      <c r="H137" s="24" t="s">
        <v>228</v>
      </c>
      <c r="I137" s="333"/>
      <c r="J137" s="100">
        <f>J138</f>
        <v>700</v>
      </c>
      <c r="K137" s="254">
        <f>K138</f>
        <v>99</v>
      </c>
      <c r="L137" s="268">
        <f t="shared" si="5"/>
        <v>14.142857142857142</v>
      </c>
    </row>
    <row r="138" spans="2:12" ht="24">
      <c r="B138" s="372" t="s">
        <v>98</v>
      </c>
      <c r="C138" s="5">
        <v>871</v>
      </c>
      <c r="D138" s="20" t="s">
        <v>65</v>
      </c>
      <c r="E138" s="21" t="s">
        <v>61</v>
      </c>
      <c r="F138" s="22" t="s">
        <v>65</v>
      </c>
      <c r="G138" s="23" t="s">
        <v>211</v>
      </c>
      <c r="H138" s="24" t="s">
        <v>228</v>
      </c>
      <c r="I138" s="333" t="s">
        <v>97</v>
      </c>
      <c r="J138" s="100">
        <v>700</v>
      </c>
      <c r="K138" s="254">
        <v>99</v>
      </c>
      <c r="L138" s="268">
        <f t="shared" si="5"/>
        <v>14.142857142857142</v>
      </c>
    </row>
    <row r="139" spans="2:12" ht="48">
      <c r="B139" s="372" t="s">
        <v>272</v>
      </c>
      <c r="C139" s="5" t="s">
        <v>73</v>
      </c>
      <c r="D139" s="20" t="s">
        <v>65</v>
      </c>
      <c r="E139" s="21" t="s">
        <v>61</v>
      </c>
      <c r="F139" s="22" t="s">
        <v>65</v>
      </c>
      <c r="G139" s="23" t="s">
        <v>211</v>
      </c>
      <c r="H139" s="24" t="s">
        <v>273</v>
      </c>
      <c r="I139" s="333"/>
      <c r="J139" s="100">
        <f>J140</f>
        <v>310</v>
      </c>
      <c r="K139" s="254">
        <f>K140</f>
        <v>13.6</v>
      </c>
      <c r="L139" s="268">
        <f t="shared" si="5"/>
        <v>4.387096774193548</v>
      </c>
    </row>
    <row r="140" spans="2:12" ht="24">
      <c r="B140" s="372" t="s">
        <v>98</v>
      </c>
      <c r="C140" s="5" t="s">
        <v>73</v>
      </c>
      <c r="D140" s="20" t="s">
        <v>65</v>
      </c>
      <c r="E140" s="21" t="s">
        <v>61</v>
      </c>
      <c r="F140" s="22" t="s">
        <v>65</v>
      </c>
      <c r="G140" s="23" t="s">
        <v>211</v>
      </c>
      <c r="H140" s="24" t="s">
        <v>273</v>
      </c>
      <c r="I140" s="333" t="s">
        <v>97</v>
      </c>
      <c r="J140" s="100">
        <v>310</v>
      </c>
      <c r="K140" s="254">
        <v>13.6</v>
      </c>
      <c r="L140" s="268">
        <f t="shared" si="5"/>
        <v>4.387096774193548</v>
      </c>
    </row>
    <row r="141" spans="2:12" ht="27.75" customHeight="1">
      <c r="B141" s="26" t="s">
        <v>253</v>
      </c>
      <c r="C141" s="145" t="s">
        <v>73</v>
      </c>
      <c r="D141" s="20" t="s">
        <v>65</v>
      </c>
      <c r="E141" s="21" t="s">
        <v>61</v>
      </c>
      <c r="F141" s="22" t="s">
        <v>65</v>
      </c>
      <c r="G141" s="23" t="s">
        <v>211</v>
      </c>
      <c r="H141" s="24" t="s">
        <v>229</v>
      </c>
      <c r="I141" s="333"/>
      <c r="J141" s="101">
        <f>J142</f>
        <v>213.6</v>
      </c>
      <c r="K141" s="254">
        <f>K142</f>
        <v>100</v>
      </c>
      <c r="L141" s="268">
        <f t="shared" si="5"/>
        <v>46.81647940074907</v>
      </c>
    </row>
    <row r="142" spans="2:12" ht="12.75" customHeight="1">
      <c r="B142" s="119" t="s">
        <v>174</v>
      </c>
      <c r="C142" s="145" t="s">
        <v>73</v>
      </c>
      <c r="D142" s="20" t="s">
        <v>65</v>
      </c>
      <c r="E142" s="21" t="s">
        <v>61</v>
      </c>
      <c r="F142" s="22" t="s">
        <v>65</v>
      </c>
      <c r="G142" s="23" t="s">
        <v>211</v>
      </c>
      <c r="H142" s="24" t="s">
        <v>229</v>
      </c>
      <c r="I142" s="333" t="s">
        <v>97</v>
      </c>
      <c r="J142" s="100">
        <v>213.6</v>
      </c>
      <c r="K142" s="254">
        <v>100</v>
      </c>
      <c r="L142" s="268">
        <f t="shared" si="5"/>
        <v>46.81647940074907</v>
      </c>
    </row>
    <row r="143" spans="2:12" ht="37.5" customHeight="1">
      <c r="B143" s="222" t="s">
        <v>278</v>
      </c>
      <c r="C143" s="55" t="s">
        <v>73</v>
      </c>
      <c r="D143" s="32" t="s">
        <v>65</v>
      </c>
      <c r="E143" s="33" t="s">
        <v>61</v>
      </c>
      <c r="F143" s="34" t="s">
        <v>68</v>
      </c>
      <c r="G143" s="35"/>
      <c r="H143" s="40"/>
      <c r="I143" s="43"/>
      <c r="J143" s="101">
        <f aca="true" t="shared" si="6" ref="J143:K145">J144</f>
        <v>963.1</v>
      </c>
      <c r="K143" s="269">
        <f t="shared" si="6"/>
        <v>136.6</v>
      </c>
      <c r="L143" s="270">
        <f t="shared" si="5"/>
        <v>14.183366213269649</v>
      </c>
    </row>
    <row r="144" spans="2:12" ht="27.75" customHeight="1">
      <c r="B144" s="119" t="s">
        <v>279</v>
      </c>
      <c r="C144" s="145" t="s">
        <v>73</v>
      </c>
      <c r="D144" s="20" t="s">
        <v>65</v>
      </c>
      <c r="E144" s="21" t="s">
        <v>61</v>
      </c>
      <c r="F144" s="22" t="s">
        <v>68</v>
      </c>
      <c r="G144" s="23" t="s">
        <v>180</v>
      </c>
      <c r="H144" s="24"/>
      <c r="I144" s="333"/>
      <c r="J144" s="100">
        <f t="shared" si="6"/>
        <v>963.1</v>
      </c>
      <c r="K144" s="254">
        <f t="shared" si="6"/>
        <v>136.6</v>
      </c>
      <c r="L144" s="268">
        <f>L145</f>
        <v>14.183366213269649</v>
      </c>
    </row>
    <row r="145" spans="2:12" ht="23.25" customHeight="1">
      <c r="B145" s="119" t="s">
        <v>280</v>
      </c>
      <c r="C145" s="145" t="s">
        <v>73</v>
      </c>
      <c r="D145" s="20" t="s">
        <v>65</v>
      </c>
      <c r="E145" s="21" t="s">
        <v>61</v>
      </c>
      <c r="F145" s="22" t="s">
        <v>68</v>
      </c>
      <c r="G145" s="23" t="s">
        <v>180</v>
      </c>
      <c r="H145" s="24" t="s">
        <v>283</v>
      </c>
      <c r="I145" s="333"/>
      <c r="J145" s="100">
        <f t="shared" si="6"/>
        <v>963.1</v>
      </c>
      <c r="K145" s="254">
        <f t="shared" si="6"/>
        <v>136.6</v>
      </c>
      <c r="L145" s="268">
        <f>L146</f>
        <v>14.183366213269649</v>
      </c>
    </row>
    <row r="146" spans="2:12" ht="24.75" customHeight="1">
      <c r="B146" s="372" t="s">
        <v>98</v>
      </c>
      <c r="C146" s="145" t="s">
        <v>73</v>
      </c>
      <c r="D146" s="20" t="s">
        <v>65</v>
      </c>
      <c r="E146" s="21" t="s">
        <v>61</v>
      </c>
      <c r="F146" s="22" t="s">
        <v>68</v>
      </c>
      <c r="G146" s="23" t="s">
        <v>180</v>
      </c>
      <c r="H146" s="24" t="s">
        <v>283</v>
      </c>
      <c r="I146" s="333" t="s">
        <v>97</v>
      </c>
      <c r="J146" s="100">
        <v>963.1</v>
      </c>
      <c r="K146" s="254">
        <v>136.6</v>
      </c>
      <c r="L146" s="268">
        <f>K146/J146*100</f>
        <v>14.183366213269649</v>
      </c>
    </row>
    <row r="147" spans="2:12" ht="38.25" customHeight="1">
      <c r="B147" s="222" t="s">
        <v>281</v>
      </c>
      <c r="C147" s="55" t="s">
        <v>73</v>
      </c>
      <c r="D147" s="32" t="s">
        <v>65</v>
      </c>
      <c r="E147" s="33" t="s">
        <v>61</v>
      </c>
      <c r="F147" s="34" t="s">
        <v>80</v>
      </c>
      <c r="G147" s="35"/>
      <c r="H147" s="40"/>
      <c r="I147" s="43"/>
      <c r="J147" s="101">
        <f>J148</f>
        <v>70</v>
      </c>
      <c r="K147" s="269">
        <v>0</v>
      </c>
      <c r="L147" s="270">
        <v>0</v>
      </c>
    </row>
    <row r="148" spans="2:12" ht="26.25" customHeight="1">
      <c r="B148" s="119" t="s">
        <v>290</v>
      </c>
      <c r="C148" s="145" t="s">
        <v>73</v>
      </c>
      <c r="D148" s="20" t="s">
        <v>65</v>
      </c>
      <c r="E148" s="21" t="s">
        <v>61</v>
      </c>
      <c r="F148" s="22" t="s">
        <v>80</v>
      </c>
      <c r="G148" s="23" t="s">
        <v>180</v>
      </c>
      <c r="H148" s="24" t="s">
        <v>282</v>
      </c>
      <c r="I148" s="333"/>
      <c r="J148" s="100">
        <f>J149</f>
        <v>70</v>
      </c>
      <c r="K148" s="254">
        <v>0</v>
      </c>
      <c r="L148" s="268">
        <v>0</v>
      </c>
    </row>
    <row r="149" spans="2:12" ht="24.75" customHeight="1">
      <c r="B149" s="372" t="s">
        <v>98</v>
      </c>
      <c r="C149" s="145" t="s">
        <v>73</v>
      </c>
      <c r="D149" s="20" t="s">
        <v>65</v>
      </c>
      <c r="E149" s="21" t="s">
        <v>61</v>
      </c>
      <c r="F149" s="22" t="s">
        <v>80</v>
      </c>
      <c r="G149" s="23" t="s">
        <v>180</v>
      </c>
      <c r="H149" s="24" t="s">
        <v>282</v>
      </c>
      <c r="I149" s="333" t="s">
        <v>97</v>
      </c>
      <c r="J149" s="100">
        <v>70</v>
      </c>
      <c r="K149" s="254">
        <v>0</v>
      </c>
      <c r="L149" s="268">
        <v>0</v>
      </c>
    </row>
    <row r="150" spans="2:12" ht="12.75" customHeight="1">
      <c r="B150" s="27" t="s">
        <v>50</v>
      </c>
      <c r="C150" s="55" t="s">
        <v>73</v>
      </c>
      <c r="D150" s="27" t="s">
        <v>67</v>
      </c>
      <c r="E150" s="28"/>
      <c r="F150" s="332"/>
      <c r="G150" s="333"/>
      <c r="H150" s="24"/>
      <c r="I150" s="333"/>
      <c r="J150" s="138">
        <f>J151</f>
        <v>16.5</v>
      </c>
      <c r="K150" s="269">
        <v>0</v>
      </c>
      <c r="L150" s="270">
        <v>0</v>
      </c>
    </row>
    <row r="151" spans="2:12" ht="26.25" customHeight="1">
      <c r="B151" s="27" t="s">
        <v>84</v>
      </c>
      <c r="C151" s="55" t="s">
        <v>73</v>
      </c>
      <c r="D151" s="27" t="s">
        <v>67</v>
      </c>
      <c r="E151" s="28" t="s">
        <v>65</v>
      </c>
      <c r="F151" s="332"/>
      <c r="G151" s="333"/>
      <c r="H151" s="24"/>
      <c r="I151" s="333"/>
      <c r="J151" s="101">
        <f>J152</f>
        <v>16.5</v>
      </c>
      <c r="K151" s="269">
        <v>0</v>
      </c>
      <c r="L151" s="270">
        <v>0</v>
      </c>
    </row>
    <row r="152" spans="2:12" ht="17.25" customHeight="1">
      <c r="B152" s="29" t="s">
        <v>39</v>
      </c>
      <c r="C152" s="32">
        <v>871</v>
      </c>
      <c r="D152" s="2" t="s">
        <v>67</v>
      </c>
      <c r="E152" s="2" t="s">
        <v>65</v>
      </c>
      <c r="F152" s="34" t="s">
        <v>149</v>
      </c>
      <c r="G152" s="35"/>
      <c r="H152" s="40"/>
      <c r="I152" s="373"/>
      <c r="J152" s="101">
        <f>J153</f>
        <v>16.5</v>
      </c>
      <c r="K152" s="269">
        <v>0</v>
      </c>
      <c r="L152" s="270">
        <v>0</v>
      </c>
    </row>
    <row r="153" spans="2:12" ht="51">
      <c r="B153" s="29" t="s">
        <v>141</v>
      </c>
      <c r="C153" s="50">
        <v>871</v>
      </c>
      <c r="D153" s="2" t="s">
        <v>67</v>
      </c>
      <c r="E153" s="2" t="s">
        <v>65</v>
      </c>
      <c r="F153" s="34" t="s">
        <v>149</v>
      </c>
      <c r="G153" s="35"/>
      <c r="H153" s="40"/>
      <c r="I153" s="373"/>
      <c r="J153" s="101">
        <f>J156</f>
        <v>16.5</v>
      </c>
      <c r="K153" s="269">
        <v>0</v>
      </c>
      <c r="L153" s="270">
        <v>0</v>
      </c>
    </row>
    <row r="154" spans="2:12" ht="51">
      <c r="B154" s="93" t="s">
        <v>1</v>
      </c>
      <c r="C154" s="7">
        <v>871</v>
      </c>
      <c r="D154" s="2" t="s">
        <v>67</v>
      </c>
      <c r="E154" s="2" t="s">
        <v>65</v>
      </c>
      <c r="F154" s="34" t="s">
        <v>149</v>
      </c>
      <c r="G154" s="35" t="s">
        <v>180</v>
      </c>
      <c r="H154" s="40"/>
      <c r="I154" s="373"/>
      <c r="J154" s="101">
        <f>J155</f>
        <v>16.5</v>
      </c>
      <c r="K154" s="269">
        <v>0</v>
      </c>
      <c r="L154" s="270">
        <v>0</v>
      </c>
    </row>
    <row r="155" spans="2:12" ht="12.75">
      <c r="B155" s="97" t="s">
        <v>175</v>
      </c>
      <c r="C155" s="52">
        <v>871</v>
      </c>
      <c r="D155" s="249" t="s">
        <v>67</v>
      </c>
      <c r="E155" s="249" t="s">
        <v>65</v>
      </c>
      <c r="F155" s="22" t="s">
        <v>149</v>
      </c>
      <c r="G155" s="23" t="s">
        <v>180</v>
      </c>
      <c r="H155" s="24" t="s">
        <v>203</v>
      </c>
      <c r="I155" s="374"/>
      <c r="J155" s="100">
        <f>J156</f>
        <v>16.5</v>
      </c>
      <c r="K155" s="254">
        <v>0</v>
      </c>
      <c r="L155" s="268">
        <v>0</v>
      </c>
    </row>
    <row r="156" spans="2:12" ht="24">
      <c r="B156" s="26" t="s">
        <v>98</v>
      </c>
      <c r="C156" s="5">
        <v>871</v>
      </c>
      <c r="D156" s="249" t="s">
        <v>67</v>
      </c>
      <c r="E156" s="249" t="s">
        <v>65</v>
      </c>
      <c r="F156" s="22" t="s">
        <v>149</v>
      </c>
      <c r="G156" s="23" t="s">
        <v>180</v>
      </c>
      <c r="H156" s="24" t="s">
        <v>203</v>
      </c>
      <c r="I156" s="358">
        <v>240</v>
      </c>
      <c r="J156" s="100">
        <v>16.5</v>
      </c>
      <c r="K156" s="254">
        <v>0</v>
      </c>
      <c r="L156" s="268">
        <v>0</v>
      </c>
    </row>
    <row r="157" spans="2:12" ht="14.25">
      <c r="B157" s="27" t="s">
        <v>51</v>
      </c>
      <c r="C157" s="56">
        <v>871</v>
      </c>
      <c r="D157" s="27" t="s">
        <v>68</v>
      </c>
      <c r="E157" s="28"/>
      <c r="F157" s="332"/>
      <c r="G157" s="333"/>
      <c r="H157" s="24"/>
      <c r="I157" s="333"/>
      <c r="J157" s="138">
        <f aca="true" t="shared" si="7" ref="J157:L158">J158</f>
        <v>4128.8</v>
      </c>
      <c r="K157" s="269">
        <f t="shared" si="7"/>
        <v>1964.9999999999998</v>
      </c>
      <c r="L157" s="270">
        <f t="shared" si="7"/>
        <v>47.59252082929664</v>
      </c>
    </row>
    <row r="158" spans="2:12" ht="12.75">
      <c r="B158" s="27" t="s">
        <v>69</v>
      </c>
      <c r="C158" s="50">
        <v>871</v>
      </c>
      <c r="D158" s="27" t="s">
        <v>68</v>
      </c>
      <c r="E158" s="28" t="s">
        <v>60</v>
      </c>
      <c r="F158" s="332"/>
      <c r="G158" s="333"/>
      <c r="H158" s="24"/>
      <c r="I158" s="333"/>
      <c r="J158" s="101">
        <f t="shared" si="7"/>
        <v>4128.8</v>
      </c>
      <c r="K158" s="269">
        <f t="shared" si="7"/>
        <v>1964.9999999999998</v>
      </c>
      <c r="L158" s="270">
        <f t="shared" si="7"/>
        <v>47.59252082929664</v>
      </c>
    </row>
    <row r="159" spans="2:12" ht="38.25">
      <c r="B159" s="93" t="s">
        <v>176</v>
      </c>
      <c r="C159" s="50">
        <v>871</v>
      </c>
      <c r="D159" s="32" t="s">
        <v>68</v>
      </c>
      <c r="E159" s="33" t="s">
        <v>60</v>
      </c>
      <c r="F159" s="34" t="s">
        <v>67</v>
      </c>
      <c r="G159" s="35"/>
      <c r="H159" s="40"/>
      <c r="I159" s="43"/>
      <c r="J159" s="124">
        <f>J160+J171</f>
        <v>4128.8</v>
      </c>
      <c r="K159" s="269">
        <f>K160+K171</f>
        <v>1964.9999999999998</v>
      </c>
      <c r="L159" s="270">
        <f aca="true" t="shared" si="8" ref="L159:L164">K159/J159*100</f>
        <v>47.59252082929664</v>
      </c>
    </row>
    <row r="160" spans="2:12" ht="25.5">
      <c r="B160" s="93" t="s">
        <v>177</v>
      </c>
      <c r="C160" s="50">
        <v>871</v>
      </c>
      <c r="D160" s="2" t="s">
        <v>68</v>
      </c>
      <c r="E160" s="2" t="s">
        <v>60</v>
      </c>
      <c r="F160" s="34" t="s">
        <v>67</v>
      </c>
      <c r="G160" s="35" t="s">
        <v>180</v>
      </c>
      <c r="H160" s="40"/>
      <c r="I160" s="373"/>
      <c r="J160" s="101">
        <f>J161+J165+J167</f>
        <v>3895.2</v>
      </c>
      <c r="K160" s="269">
        <f>K161+K165+K167</f>
        <v>1872.8999999999999</v>
      </c>
      <c r="L160" s="270">
        <f t="shared" si="8"/>
        <v>48.0822550831793</v>
      </c>
    </row>
    <row r="161" spans="2:12" ht="27">
      <c r="B161" s="99" t="s">
        <v>178</v>
      </c>
      <c r="C161" s="18">
        <v>871</v>
      </c>
      <c r="D161" s="249" t="s">
        <v>68</v>
      </c>
      <c r="E161" s="249" t="s">
        <v>60</v>
      </c>
      <c r="F161" s="22" t="s">
        <v>67</v>
      </c>
      <c r="G161" s="23" t="s">
        <v>180</v>
      </c>
      <c r="H161" s="24" t="s">
        <v>230</v>
      </c>
      <c r="I161" s="374"/>
      <c r="J161" s="100">
        <f>J162+J163+J164</f>
        <v>3775.2</v>
      </c>
      <c r="K161" s="254">
        <f>K162+K163+K164</f>
        <v>1856.5</v>
      </c>
      <c r="L161" s="268">
        <f t="shared" si="8"/>
        <v>49.1762025852935</v>
      </c>
    </row>
    <row r="162" spans="2:12" ht="12.75">
      <c r="B162" s="90" t="s">
        <v>179</v>
      </c>
      <c r="C162" s="18">
        <v>871</v>
      </c>
      <c r="D162" s="249" t="s">
        <v>68</v>
      </c>
      <c r="E162" s="249" t="s">
        <v>60</v>
      </c>
      <c r="F162" s="22" t="s">
        <v>67</v>
      </c>
      <c r="G162" s="23" t="s">
        <v>180</v>
      </c>
      <c r="H162" s="24" t="s">
        <v>230</v>
      </c>
      <c r="I162" s="374" t="s">
        <v>106</v>
      </c>
      <c r="J162" s="100">
        <v>1656</v>
      </c>
      <c r="K162" s="254">
        <v>820.3</v>
      </c>
      <c r="L162" s="268">
        <f t="shared" si="8"/>
        <v>49.535024154589365</v>
      </c>
    </row>
    <row r="163" spans="2:12" ht="24">
      <c r="B163" s="26" t="s">
        <v>98</v>
      </c>
      <c r="C163" s="18">
        <v>871</v>
      </c>
      <c r="D163" s="249" t="s">
        <v>68</v>
      </c>
      <c r="E163" s="249" t="s">
        <v>60</v>
      </c>
      <c r="F163" s="22" t="s">
        <v>67</v>
      </c>
      <c r="G163" s="23" t="s">
        <v>180</v>
      </c>
      <c r="H163" s="24" t="s">
        <v>230</v>
      </c>
      <c r="I163" s="374" t="s">
        <v>97</v>
      </c>
      <c r="J163" s="100">
        <v>1943.2</v>
      </c>
      <c r="K163" s="254">
        <v>864.5</v>
      </c>
      <c r="L163" s="268">
        <f t="shared" si="8"/>
        <v>44.48847262247838</v>
      </c>
    </row>
    <row r="164" spans="2:12" ht="12.75">
      <c r="B164" s="26" t="s">
        <v>99</v>
      </c>
      <c r="C164" s="18">
        <v>871</v>
      </c>
      <c r="D164" s="249" t="s">
        <v>68</v>
      </c>
      <c r="E164" s="249" t="s">
        <v>60</v>
      </c>
      <c r="F164" s="22" t="s">
        <v>67</v>
      </c>
      <c r="G164" s="23" t="s">
        <v>180</v>
      </c>
      <c r="H164" s="24" t="s">
        <v>230</v>
      </c>
      <c r="I164" s="358">
        <v>850</v>
      </c>
      <c r="J164" s="100">
        <v>176</v>
      </c>
      <c r="K164" s="254">
        <v>171.7</v>
      </c>
      <c r="L164" s="268">
        <f t="shared" si="8"/>
        <v>97.55681818181817</v>
      </c>
    </row>
    <row r="165" spans="2:12" ht="27.75" customHeight="1">
      <c r="B165" s="26" t="s">
        <v>254</v>
      </c>
      <c r="C165" s="20">
        <v>871</v>
      </c>
      <c r="D165" s="249" t="s">
        <v>68</v>
      </c>
      <c r="E165" s="375" t="s">
        <v>60</v>
      </c>
      <c r="F165" s="22" t="s">
        <v>67</v>
      </c>
      <c r="G165" s="23" t="s">
        <v>180</v>
      </c>
      <c r="H165" s="24" t="s">
        <v>226</v>
      </c>
      <c r="I165" s="368"/>
      <c r="J165" s="419">
        <f>J166</f>
        <v>50</v>
      </c>
      <c r="K165" s="254">
        <f>K166</f>
        <v>7.3</v>
      </c>
      <c r="L165" s="268">
        <f>K165/J165*100</f>
        <v>14.6</v>
      </c>
    </row>
    <row r="166" spans="2:12" ht="22.5" customHeight="1">
      <c r="B166" s="26" t="s">
        <v>98</v>
      </c>
      <c r="C166" s="18">
        <v>871</v>
      </c>
      <c r="D166" s="249" t="s">
        <v>68</v>
      </c>
      <c r="E166" s="375" t="s">
        <v>60</v>
      </c>
      <c r="F166" s="22" t="s">
        <v>67</v>
      </c>
      <c r="G166" s="23" t="s">
        <v>180</v>
      </c>
      <c r="H166" s="24" t="s">
        <v>226</v>
      </c>
      <c r="I166" s="368">
        <v>240</v>
      </c>
      <c r="J166" s="419">
        <v>50</v>
      </c>
      <c r="K166" s="254">
        <v>7.3</v>
      </c>
      <c r="L166" s="268">
        <f>K166/J166*100</f>
        <v>14.6</v>
      </c>
    </row>
    <row r="167" spans="2:12" ht="12.75">
      <c r="B167" s="26" t="s">
        <v>255</v>
      </c>
      <c r="C167" s="52">
        <v>871</v>
      </c>
      <c r="D167" s="249" t="s">
        <v>68</v>
      </c>
      <c r="E167" s="375" t="s">
        <v>60</v>
      </c>
      <c r="F167" s="22" t="s">
        <v>67</v>
      </c>
      <c r="G167" s="23" t="s">
        <v>180</v>
      </c>
      <c r="H167" s="24" t="s">
        <v>231</v>
      </c>
      <c r="I167" s="368"/>
      <c r="J167" s="419">
        <f>J168</f>
        <v>70</v>
      </c>
      <c r="K167" s="254">
        <f>K168</f>
        <v>9.1</v>
      </c>
      <c r="L167" s="268">
        <f>L168</f>
        <v>13</v>
      </c>
    </row>
    <row r="168" spans="2:12" ht="24">
      <c r="B168" s="26" t="s">
        <v>98</v>
      </c>
      <c r="C168" s="18">
        <v>871</v>
      </c>
      <c r="D168" s="249" t="s">
        <v>68</v>
      </c>
      <c r="E168" s="375" t="s">
        <v>60</v>
      </c>
      <c r="F168" s="22" t="s">
        <v>67</v>
      </c>
      <c r="G168" s="23" t="s">
        <v>180</v>
      </c>
      <c r="H168" s="24" t="s">
        <v>231</v>
      </c>
      <c r="I168" s="368">
        <v>240</v>
      </c>
      <c r="J168" s="419">
        <v>70</v>
      </c>
      <c r="K168" s="254">
        <v>9.1</v>
      </c>
      <c r="L168" s="268">
        <f>K168/J168*100</f>
        <v>13</v>
      </c>
    </row>
    <row r="169" spans="2:12" ht="12.75">
      <c r="B169" s="377" t="s">
        <v>284</v>
      </c>
      <c r="C169" s="18" t="s">
        <v>73</v>
      </c>
      <c r="D169" s="249" t="s">
        <v>68</v>
      </c>
      <c r="E169" s="375" t="s">
        <v>60</v>
      </c>
      <c r="F169" s="22" t="s">
        <v>67</v>
      </c>
      <c r="G169" s="23" t="s">
        <v>180</v>
      </c>
      <c r="H169" s="24" t="s">
        <v>231</v>
      </c>
      <c r="I169" s="368"/>
      <c r="J169" s="419">
        <f>J170</f>
        <v>0</v>
      </c>
      <c r="K169" s="254">
        <v>0</v>
      </c>
      <c r="L169" s="268">
        <v>0</v>
      </c>
    </row>
    <row r="170" spans="2:12" ht="24">
      <c r="B170" s="26" t="s">
        <v>98</v>
      </c>
      <c r="C170" s="18" t="s">
        <v>73</v>
      </c>
      <c r="D170" s="249" t="s">
        <v>68</v>
      </c>
      <c r="E170" s="375" t="s">
        <v>60</v>
      </c>
      <c r="F170" s="22" t="s">
        <v>67</v>
      </c>
      <c r="G170" s="23" t="s">
        <v>180</v>
      </c>
      <c r="H170" s="24" t="s">
        <v>285</v>
      </c>
      <c r="I170" s="368">
        <v>240</v>
      </c>
      <c r="J170" s="419">
        <v>0</v>
      </c>
      <c r="K170" s="254">
        <v>0</v>
      </c>
      <c r="L170" s="268">
        <v>0</v>
      </c>
    </row>
    <row r="171" spans="2:12" ht="46.5" customHeight="1">
      <c r="B171" s="141" t="s">
        <v>256</v>
      </c>
      <c r="C171" s="57" t="s">
        <v>73</v>
      </c>
      <c r="D171" s="2" t="s">
        <v>68</v>
      </c>
      <c r="E171" s="378" t="s">
        <v>60</v>
      </c>
      <c r="F171" s="34" t="s">
        <v>67</v>
      </c>
      <c r="G171" s="35" t="s">
        <v>87</v>
      </c>
      <c r="H171" s="40"/>
      <c r="I171" s="370"/>
      <c r="J171" s="101">
        <f aca="true" t="shared" si="9" ref="J171:L172">J172</f>
        <v>233.6</v>
      </c>
      <c r="K171" s="269">
        <f t="shared" si="9"/>
        <v>92.1</v>
      </c>
      <c r="L171" s="270">
        <f t="shared" si="9"/>
        <v>39.4263698630137</v>
      </c>
    </row>
    <row r="172" spans="2:12" ht="60">
      <c r="B172" s="220" t="s">
        <v>257</v>
      </c>
      <c r="C172" s="120" t="s">
        <v>73</v>
      </c>
      <c r="D172" s="249" t="s">
        <v>68</v>
      </c>
      <c r="E172" s="375" t="s">
        <v>60</v>
      </c>
      <c r="F172" s="22" t="s">
        <v>67</v>
      </c>
      <c r="G172" s="23" t="s">
        <v>87</v>
      </c>
      <c r="H172" s="24" t="s">
        <v>181</v>
      </c>
      <c r="I172" s="368"/>
      <c r="J172" s="420">
        <f t="shared" si="9"/>
        <v>233.6</v>
      </c>
      <c r="K172" s="254">
        <f t="shared" si="9"/>
        <v>92.1</v>
      </c>
      <c r="L172" s="268">
        <f t="shared" si="9"/>
        <v>39.4263698630137</v>
      </c>
    </row>
    <row r="173" spans="2:12" ht="12.75">
      <c r="B173" s="90" t="s">
        <v>179</v>
      </c>
      <c r="C173" s="120" t="s">
        <v>73</v>
      </c>
      <c r="D173" s="249" t="s">
        <v>68</v>
      </c>
      <c r="E173" s="375" t="s">
        <v>60</v>
      </c>
      <c r="F173" s="22" t="s">
        <v>67</v>
      </c>
      <c r="G173" s="23" t="s">
        <v>87</v>
      </c>
      <c r="H173" s="24" t="s">
        <v>181</v>
      </c>
      <c r="I173" s="368">
        <v>100</v>
      </c>
      <c r="J173" s="420">
        <v>233.6</v>
      </c>
      <c r="K173" s="254">
        <v>92.1</v>
      </c>
      <c r="L173" s="268">
        <f>K173/J173*100</f>
        <v>39.4263698630137</v>
      </c>
    </row>
    <row r="174" spans="2:12" ht="14.25">
      <c r="B174" s="380" t="s">
        <v>107</v>
      </c>
      <c r="C174" s="57" t="s">
        <v>73</v>
      </c>
      <c r="D174" s="381" t="s">
        <v>79</v>
      </c>
      <c r="E174" s="382"/>
      <c r="F174" s="332"/>
      <c r="G174" s="333"/>
      <c r="H174" s="24"/>
      <c r="I174" s="383" t="s">
        <v>108</v>
      </c>
      <c r="J174" s="138">
        <f aca="true" t="shared" si="10" ref="J174:L178">J175</f>
        <v>287.4</v>
      </c>
      <c r="K174" s="269">
        <f t="shared" si="10"/>
        <v>143.7</v>
      </c>
      <c r="L174" s="270">
        <f t="shared" si="10"/>
        <v>50</v>
      </c>
    </row>
    <row r="175" spans="2:12" ht="12.75">
      <c r="B175" s="27" t="s">
        <v>109</v>
      </c>
      <c r="C175" s="57" t="s">
        <v>73</v>
      </c>
      <c r="D175" s="27" t="s">
        <v>79</v>
      </c>
      <c r="E175" s="28" t="s">
        <v>60</v>
      </c>
      <c r="F175" s="332"/>
      <c r="G175" s="333"/>
      <c r="H175" s="334"/>
      <c r="I175" s="333"/>
      <c r="J175" s="124">
        <f t="shared" si="10"/>
        <v>287.4</v>
      </c>
      <c r="K175" s="269">
        <f t="shared" si="10"/>
        <v>143.7</v>
      </c>
      <c r="L175" s="270">
        <f t="shared" si="10"/>
        <v>50</v>
      </c>
    </row>
    <row r="176" spans="2:12" ht="17.25" customHeight="1">
      <c r="B176" s="29" t="s">
        <v>110</v>
      </c>
      <c r="C176" s="57" t="s">
        <v>73</v>
      </c>
      <c r="D176" s="32" t="s">
        <v>79</v>
      </c>
      <c r="E176" s="33" t="s">
        <v>60</v>
      </c>
      <c r="F176" s="34" t="s">
        <v>111</v>
      </c>
      <c r="G176" s="35"/>
      <c r="H176" s="40"/>
      <c r="I176" s="43"/>
      <c r="J176" s="124">
        <f t="shared" si="10"/>
        <v>287.4</v>
      </c>
      <c r="K176" s="269">
        <f t="shared" si="10"/>
        <v>143.7</v>
      </c>
      <c r="L176" s="270">
        <f t="shared" si="10"/>
        <v>50</v>
      </c>
    </row>
    <row r="177" spans="2:12" ht="12.75">
      <c r="B177" s="29" t="s">
        <v>112</v>
      </c>
      <c r="C177" s="57" t="s">
        <v>73</v>
      </c>
      <c r="D177" s="384" t="s">
        <v>79</v>
      </c>
      <c r="E177" s="385" t="s">
        <v>60</v>
      </c>
      <c r="F177" s="385" t="s">
        <v>111</v>
      </c>
      <c r="G177" s="43" t="s">
        <v>180</v>
      </c>
      <c r="H177" s="386"/>
      <c r="I177" s="43"/>
      <c r="J177" s="124">
        <f t="shared" si="10"/>
        <v>287.4</v>
      </c>
      <c r="K177" s="269">
        <f t="shared" si="10"/>
        <v>143.7</v>
      </c>
      <c r="L177" s="270">
        <f t="shared" si="10"/>
        <v>50</v>
      </c>
    </row>
    <row r="178" spans="2:12" ht="38.25">
      <c r="B178" s="387" t="s">
        <v>113</v>
      </c>
      <c r="C178" s="120" t="s">
        <v>73</v>
      </c>
      <c r="D178" s="388" t="s">
        <v>79</v>
      </c>
      <c r="E178" s="332" t="s">
        <v>60</v>
      </c>
      <c r="F178" s="332" t="s">
        <v>111</v>
      </c>
      <c r="G178" s="333" t="s">
        <v>180</v>
      </c>
      <c r="H178" s="334" t="s">
        <v>232</v>
      </c>
      <c r="I178" s="333"/>
      <c r="J178" s="125">
        <f t="shared" si="10"/>
        <v>287.4</v>
      </c>
      <c r="K178" s="254">
        <f t="shared" si="10"/>
        <v>143.7</v>
      </c>
      <c r="L178" s="268">
        <f t="shared" si="10"/>
        <v>50</v>
      </c>
    </row>
    <row r="179" spans="2:12" ht="25.5">
      <c r="B179" s="387" t="s">
        <v>114</v>
      </c>
      <c r="C179" s="120" t="s">
        <v>73</v>
      </c>
      <c r="D179" s="388" t="s">
        <v>79</v>
      </c>
      <c r="E179" s="332" t="s">
        <v>60</v>
      </c>
      <c r="F179" s="332" t="s">
        <v>111</v>
      </c>
      <c r="G179" s="333" t="s">
        <v>180</v>
      </c>
      <c r="H179" s="334" t="s">
        <v>232</v>
      </c>
      <c r="I179" s="333" t="s">
        <v>263</v>
      </c>
      <c r="J179" s="125">
        <v>287.4</v>
      </c>
      <c r="K179" s="254">
        <v>143.7</v>
      </c>
      <c r="L179" s="268">
        <f>K179/J179*100</f>
        <v>50</v>
      </c>
    </row>
    <row r="180" spans="2:12" ht="0.75" customHeight="1">
      <c r="B180" s="389" t="s">
        <v>142</v>
      </c>
      <c r="C180" s="57" t="s">
        <v>73</v>
      </c>
      <c r="D180" s="384" t="s">
        <v>43</v>
      </c>
      <c r="E180" s="385"/>
      <c r="F180" s="385"/>
      <c r="G180" s="43"/>
      <c r="H180" s="386"/>
      <c r="I180" s="43"/>
      <c r="J180" s="124">
        <f>J181</f>
        <v>0</v>
      </c>
      <c r="K180" s="254"/>
      <c r="L180" s="268"/>
    </row>
    <row r="181" spans="2:12" ht="12.75" hidden="1">
      <c r="B181" s="390" t="s">
        <v>142</v>
      </c>
      <c r="C181" s="57" t="s">
        <v>73</v>
      </c>
      <c r="D181" s="391" t="s">
        <v>43</v>
      </c>
      <c r="E181" s="392" t="s">
        <v>60</v>
      </c>
      <c r="F181" s="392"/>
      <c r="G181" s="393"/>
      <c r="H181" s="394"/>
      <c r="I181" s="393"/>
      <c r="J181" s="421">
        <f>J183</f>
        <v>0</v>
      </c>
      <c r="K181" s="254"/>
      <c r="L181" s="268"/>
    </row>
    <row r="182" spans="2:12" ht="12.75" hidden="1">
      <c r="B182" s="29" t="s">
        <v>143</v>
      </c>
      <c r="C182" s="57" t="s">
        <v>73</v>
      </c>
      <c r="D182" s="384" t="s">
        <v>43</v>
      </c>
      <c r="E182" s="385" t="s">
        <v>60</v>
      </c>
      <c r="F182" s="385" t="s">
        <v>144</v>
      </c>
      <c r="G182" s="43"/>
      <c r="H182" s="386"/>
      <c r="I182" s="43"/>
      <c r="J182" s="124">
        <f>J183</f>
        <v>0</v>
      </c>
      <c r="K182" s="254"/>
      <c r="L182" s="268"/>
    </row>
    <row r="183" spans="2:12" ht="25.5" hidden="1">
      <c r="B183" s="387" t="s">
        <v>145</v>
      </c>
      <c r="C183" s="120" t="s">
        <v>73</v>
      </c>
      <c r="D183" s="388" t="s">
        <v>43</v>
      </c>
      <c r="E183" s="332" t="s">
        <v>60</v>
      </c>
      <c r="F183" s="332" t="s">
        <v>144</v>
      </c>
      <c r="G183" s="333" t="s">
        <v>180</v>
      </c>
      <c r="H183" s="334"/>
      <c r="I183" s="333"/>
      <c r="J183" s="125">
        <f>J184</f>
        <v>0</v>
      </c>
      <c r="K183" s="254"/>
      <c r="L183" s="268"/>
    </row>
    <row r="184" spans="2:12" ht="33.75" hidden="1">
      <c r="B184" s="396" t="s">
        <v>146</v>
      </c>
      <c r="C184" s="120" t="s">
        <v>73</v>
      </c>
      <c r="D184" s="388" t="s">
        <v>43</v>
      </c>
      <c r="E184" s="332" t="s">
        <v>60</v>
      </c>
      <c r="F184" s="332" t="s">
        <v>144</v>
      </c>
      <c r="G184" s="333" t="s">
        <v>180</v>
      </c>
      <c r="H184" s="334" t="s">
        <v>233</v>
      </c>
      <c r="I184" s="333"/>
      <c r="J184" s="125">
        <f>J185</f>
        <v>0</v>
      </c>
      <c r="K184" s="254"/>
      <c r="L184" s="268"/>
    </row>
    <row r="185" spans="2:12" ht="12.75" hidden="1">
      <c r="B185" s="396" t="s">
        <v>147</v>
      </c>
      <c r="C185" s="120" t="s">
        <v>73</v>
      </c>
      <c r="D185" s="388" t="s">
        <v>43</v>
      </c>
      <c r="E185" s="332" t="s">
        <v>60</v>
      </c>
      <c r="F185" s="332" t="s">
        <v>144</v>
      </c>
      <c r="G185" s="333" t="s">
        <v>180</v>
      </c>
      <c r="H185" s="334" t="s">
        <v>233</v>
      </c>
      <c r="I185" s="333" t="s">
        <v>148</v>
      </c>
      <c r="J185" s="125">
        <v>0</v>
      </c>
      <c r="K185" s="254"/>
      <c r="L185" s="268"/>
    </row>
    <row r="186" spans="2:12" ht="36">
      <c r="B186" s="27" t="s">
        <v>116</v>
      </c>
      <c r="C186" s="57" t="s">
        <v>129</v>
      </c>
      <c r="D186" s="27" t="s">
        <v>60</v>
      </c>
      <c r="E186" s="28" t="s">
        <v>61</v>
      </c>
      <c r="F186" s="332"/>
      <c r="G186" s="333"/>
      <c r="H186" s="334"/>
      <c r="I186" s="333"/>
      <c r="J186" s="124">
        <f aca="true" t="shared" si="11" ref="J186:L187">J187</f>
        <v>169.1</v>
      </c>
      <c r="K186" s="269">
        <f t="shared" si="11"/>
        <v>49.1</v>
      </c>
      <c r="L186" s="270">
        <f t="shared" si="11"/>
        <v>29.036073329390895</v>
      </c>
    </row>
    <row r="187" spans="2:12" ht="12.75">
      <c r="B187" s="29" t="s">
        <v>117</v>
      </c>
      <c r="C187" s="57" t="s">
        <v>129</v>
      </c>
      <c r="D187" s="32" t="s">
        <v>60</v>
      </c>
      <c r="E187" s="33" t="s">
        <v>61</v>
      </c>
      <c r="F187" s="34" t="s">
        <v>81</v>
      </c>
      <c r="G187" s="35"/>
      <c r="H187" s="40"/>
      <c r="I187" s="43"/>
      <c r="J187" s="124">
        <f t="shared" si="11"/>
        <v>169.1</v>
      </c>
      <c r="K187" s="269">
        <f t="shared" si="11"/>
        <v>49.1</v>
      </c>
      <c r="L187" s="270">
        <f t="shared" si="11"/>
        <v>29.036073329390895</v>
      </c>
    </row>
    <row r="188" spans="2:12" ht="25.5">
      <c r="B188" s="29" t="s">
        <v>118</v>
      </c>
      <c r="C188" s="57" t="s">
        <v>129</v>
      </c>
      <c r="D188" s="32" t="s">
        <v>60</v>
      </c>
      <c r="E188" s="33" t="s">
        <v>61</v>
      </c>
      <c r="F188" s="34" t="s">
        <v>81</v>
      </c>
      <c r="G188" s="35" t="s">
        <v>38</v>
      </c>
      <c r="H188" s="40"/>
      <c r="I188" s="41"/>
      <c r="J188" s="124">
        <f>J189+J191</f>
        <v>169.1</v>
      </c>
      <c r="K188" s="269">
        <f>K189+K191</f>
        <v>49.1</v>
      </c>
      <c r="L188" s="270">
        <f>K188/J188*100</f>
        <v>29.036073329390895</v>
      </c>
    </row>
    <row r="189" spans="2:12" ht="51">
      <c r="B189" s="42" t="s">
        <v>119</v>
      </c>
      <c r="C189" s="120" t="s">
        <v>129</v>
      </c>
      <c r="D189" s="20" t="s">
        <v>60</v>
      </c>
      <c r="E189" s="21" t="s">
        <v>61</v>
      </c>
      <c r="F189" s="22" t="s">
        <v>81</v>
      </c>
      <c r="G189" s="23" t="s">
        <v>180</v>
      </c>
      <c r="H189" s="24" t="s">
        <v>184</v>
      </c>
      <c r="I189" s="25"/>
      <c r="J189" s="124">
        <f>J190</f>
        <v>167.6</v>
      </c>
      <c r="K189" s="269">
        <f>K190</f>
        <v>49.1</v>
      </c>
      <c r="L189" s="270">
        <f>L190</f>
        <v>29.295942720763723</v>
      </c>
    </row>
    <row r="190" spans="2:12" ht="24">
      <c r="B190" s="336" t="s">
        <v>95</v>
      </c>
      <c r="C190" s="120" t="s">
        <v>129</v>
      </c>
      <c r="D190" s="20" t="s">
        <v>60</v>
      </c>
      <c r="E190" s="21" t="s">
        <v>61</v>
      </c>
      <c r="F190" s="22" t="s">
        <v>81</v>
      </c>
      <c r="G190" s="23" t="s">
        <v>180</v>
      </c>
      <c r="H190" s="24" t="s">
        <v>184</v>
      </c>
      <c r="I190" s="25" t="s">
        <v>94</v>
      </c>
      <c r="J190" s="125">
        <v>167.6</v>
      </c>
      <c r="K190" s="254">
        <v>49.1</v>
      </c>
      <c r="L190" s="268">
        <f>K190/J190*100</f>
        <v>29.295942720763723</v>
      </c>
    </row>
    <row r="191" spans="2:12" ht="51">
      <c r="B191" s="42" t="s">
        <v>120</v>
      </c>
      <c r="C191" s="120" t="s">
        <v>129</v>
      </c>
      <c r="D191" s="20" t="s">
        <v>60</v>
      </c>
      <c r="E191" s="21" t="s">
        <v>61</v>
      </c>
      <c r="F191" s="22" t="s">
        <v>81</v>
      </c>
      <c r="G191" s="23" t="s">
        <v>180</v>
      </c>
      <c r="H191" s="24" t="s">
        <v>185</v>
      </c>
      <c r="I191" s="25"/>
      <c r="J191" s="125">
        <f>J192</f>
        <v>1.5</v>
      </c>
      <c r="K191" s="254">
        <v>0</v>
      </c>
      <c r="L191" s="268">
        <v>0</v>
      </c>
    </row>
    <row r="192" spans="2:12" ht="24">
      <c r="B192" s="26" t="s">
        <v>98</v>
      </c>
      <c r="C192" s="120" t="s">
        <v>129</v>
      </c>
      <c r="D192" s="20" t="s">
        <v>60</v>
      </c>
      <c r="E192" s="21" t="s">
        <v>61</v>
      </c>
      <c r="F192" s="22" t="s">
        <v>81</v>
      </c>
      <c r="G192" s="23" t="s">
        <v>180</v>
      </c>
      <c r="H192" s="24" t="s">
        <v>185</v>
      </c>
      <c r="I192" s="25" t="s">
        <v>86</v>
      </c>
      <c r="J192" s="125">
        <v>1.5</v>
      </c>
      <c r="K192" s="254">
        <v>0</v>
      </c>
      <c r="L192" s="268">
        <v>0</v>
      </c>
    </row>
    <row r="193" spans="2:12" ht="14.25">
      <c r="B193" s="29" t="s">
        <v>121</v>
      </c>
      <c r="C193" s="397"/>
      <c r="D193" s="398"/>
      <c r="E193" s="385"/>
      <c r="F193" s="43"/>
      <c r="G193" s="386"/>
      <c r="H193" s="398"/>
      <c r="I193" s="121"/>
      <c r="J193" s="422">
        <f>J186+J9</f>
        <v>22474.199999999997</v>
      </c>
      <c r="K193" s="269">
        <f>K186+K9</f>
        <v>7281.1</v>
      </c>
      <c r="L193" s="270">
        <f>K193/J193*100</f>
        <v>32.39759368520348</v>
      </c>
    </row>
  </sheetData>
  <sheetProtection/>
  <mergeCells count="13">
    <mergeCell ref="A7:A8"/>
    <mergeCell ref="C7:C8"/>
    <mergeCell ref="K7:K8"/>
    <mergeCell ref="G1:L1"/>
    <mergeCell ref="D2:L2"/>
    <mergeCell ref="F3:L3"/>
    <mergeCell ref="A4:L4"/>
    <mergeCell ref="A5:L5"/>
    <mergeCell ref="H6:L6"/>
    <mergeCell ref="L7:L8"/>
    <mergeCell ref="D7:I7"/>
    <mergeCell ref="J7:J8"/>
    <mergeCell ref="F8:H8"/>
  </mergeCells>
  <printOptions/>
  <pageMargins left="0.6" right="0.26" top="0.34" bottom="0.24" header="0.5" footer="0.3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Q154"/>
  <sheetViews>
    <sheetView zoomScalePageLayoutView="0" workbookViewId="0" topLeftCell="A50">
      <selection activeCell="G13" sqref="G13"/>
    </sheetView>
  </sheetViews>
  <sheetFormatPr defaultColWidth="9.140625" defaultRowHeight="12.75"/>
  <cols>
    <col min="1" max="1" width="53.00390625" style="149" customWidth="1"/>
    <col min="2" max="2" width="4.57421875" style="149" hidden="1" customWidth="1"/>
    <col min="3" max="3" width="4.28125" style="149" hidden="1" customWidth="1"/>
    <col min="4" max="4" width="5.57421875" style="149" customWidth="1"/>
    <col min="5" max="5" width="4.7109375" style="149" customWidth="1"/>
    <col min="6" max="6" width="5.421875" style="149" customWidth="1"/>
    <col min="7" max="9" width="5.140625" style="149" customWidth="1"/>
    <col min="10" max="10" width="6.8515625" style="149" customWidth="1"/>
    <col min="11" max="11" width="8.57421875" style="149" customWidth="1"/>
    <col min="12" max="12" width="7.57421875" style="149" customWidth="1"/>
    <col min="13" max="13" width="8.00390625" style="149" customWidth="1"/>
    <col min="14" max="16384" width="9.140625" style="149" customWidth="1"/>
  </cols>
  <sheetData>
    <row r="1" spans="4:17" ht="12.75">
      <c r="D1" s="312" t="s">
        <v>89</v>
      </c>
      <c r="E1" s="312"/>
      <c r="F1" s="312"/>
      <c r="G1" s="312"/>
      <c r="H1" s="312"/>
      <c r="I1" s="312"/>
      <c r="J1" s="312"/>
      <c r="K1" s="312"/>
      <c r="L1" s="283"/>
      <c r="M1" s="283"/>
      <c r="N1" s="1"/>
      <c r="O1" s="300"/>
      <c r="P1" s="300"/>
      <c r="Q1" s="300"/>
    </row>
    <row r="2" spans="4:17" ht="45" customHeight="1">
      <c r="D2" s="313" t="s">
        <v>304</v>
      </c>
      <c r="E2" s="313"/>
      <c r="F2" s="314"/>
      <c r="G2" s="314"/>
      <c r="H2" s="314"/>
      <c r="I2" s="314"/>
      <c r="J2" s="314"/>
      <c r="K2" s="314"/>
      <c r="L2" s="282"/>
      <c r="M2" s="282"/>
      <c r="N2" s="58"/>
      <c r="O2" s="58"/>
      <c r="P2" s="58"/>
      <c r="Q2" s="58"/>
    </row>
    <row r="3" spans="4:13" ht="11.25" customHeight="1">
      <c r="D3" s="315" t="s">
        <v>314</v>
      </c>
      <c r="E3" s="315"/>
      <c r="F3" s="316"/>
      <c r="G3" s="316"/>
      <c r="H3" s="316"/>
      <c r="I3" s="316"/>
      <c r="J3" s="316"/>
      <c r="K3" s="316"/>
      <c r="L3" s="283"/>
      <c r="M3" s="283"/>
    </row>
    <row r="4" spans="4:11" ht="2.25" customHeight="1" hidden="1">
      <c r="D4" s="189"/>
      <c r="E4" s="189"/>
      <c r="F4" s="189"/>
      <c r="G4" s="189"/>
      <c r="H4" s="189"/>
      <c r="I4" s="189"/>
      <c r="J4" s="189"/>
      <c r="K4" s="189"/>
    </row>
    <row r="5" spans="4:11" ht="12.75" hidden="1">
      <c r="D5" s="189"/>
      <c r="E5" s="189"/>
      <c r="F5" s="189"/>
      <c r="G5" s="189"/>
      <c r="H5" s="189"/>
      <c r="I5" s="189"/>
      <c r="J5" s="189"/>
      <c r="K5" s="189"/>
    </row>
    <row r="6" spans="4:11" ht="12.75" hidden="1">
      <c r="D6" s="189"/>
      <c r="E6" s="189"/>
      <c r="F6" s="189"/>
      <c r="G6" s="189"/>
      <c r="H6" s="189"/>
      <c r="I6" s="189"/>
      <c r="J6" s="189"/>
      <c r="K6" s="189"/>
    </row>
    <row r="7" spans="4:11" ht="6.75" customHeight="1" hidden="1">
      <c r="D7" s="189"/>
      <c r="E7" s="189"/>
      <c r="F7" s="189"/>
      <c r="G7" s="189"/>
      <c r="H7" s="189"/>
      <c r="I7" s="189"/>
      <c r="J7" s="189"/>
      <c r="K7" s="189"/>
    </row>
    <row r="9" spans="1:13" s="151" customFormat="1" ht="81.75" customHeight="1">
      <c r="A9" s="305" t="s">
        <v>311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</row>
    <row r="10" spans="1:11" s="151" customFormat="1" ht="15.75">
      <c r="A10" s="150"/>
      <c r="B10" s="150"/>
      <c r="C10" s="150"/>
      <c r="D10" s="150"/>
      <c r="E10" s="150"/>
      <c r="F10" s="150"/>
      <c r="G10" s="150"/>
      <c r="H10" s="150"/>
      <c r="I10" s="150"/>
      <c r="J10" s="150"/>
      <c r="K10" s="150"/>
    </row>
    <row r="11" spans="1:13" s="153" customFormat="1" ht="12.75">
      <c r="A11" s="152"/>
      <c r="B11" s="152"/>
      <c r="C11" s="152"/>
      <c r="D11" s="152"/>
      <c r="E11" s="152"/>
      <c r="F11" s="152"/>
      <c r="G11" s="152"/>
      <c r="H11" s="152"/>
      <c r="I11" s="152"/>
      <c r="J11" s="152"/>
      <c r="K11" s="306" t="s">
        <v>72</v>
      </c>
      <c r="L11" s="307"/>
      <c r="M11" s="307"/>
    </row>
    <row r="12" spans="1:13" ht="114.75">
      <c r="A12" s="154" t="s">
        <v>235</v>
      </c>
      <c r="B12" s="155" t="s">
        <v>236</v>
      </c>
      <c r="C12" s="155"/>
      <c r="D12" s="308" t="s">
        <v>236</v>
      </c>
      <c r="E12" s="309"/>
      <c r="F12" s="310"/>
      <c r="G12" s="311"/>
      <c r="H12" s="164" t="s">
        <v>237</v>
      </c>
      <c r="I12" s="164" t="s">
        <v>238</v>
      </c>
      <c r="J12" s="156" t="s">
        <v>239</v>
      </c>
      <c r="K12" s="157" t="s">
        <v>286</v>
      </c>
      <c r="L12" s="257" t="s">
        <v>297</v>
      </c>
      <c r="M12" s="257" t="s">
        <v>292</v>
      </c>
    </row>
    <row r="13" spans="1:13" ht="38.25">
      <c r="A13" s="89" t="s">
        <v>150</v>
      </c>
      <c r="B13" s="75" t="s">
        <v>60</v>
      </c>
      <c r="C13" s="75" t="s">
        <v>43</v>
      </c>
      <c r="D13" s="63" t="s">
        <v>60</v>
      </c>
      <c r="E13" s="64"/>
      <c r="F13" s="64"/>
      <c r="G13" s="65"/>
      <c r="H13" s="165"/>
      <c r="I13" s="165"/>
      <c r="J13" s="75"/>
      <c r="K13" s="127">
        <f>K14</f>
        <v>790</v>
      </c>
      <c r="L13" s="255">
        <f>L14</f>
        <v>365.5</v>
      </c>
      <c r="M13" s="264">
        <f>L13/K13*100</f>
        <v>46.265822784810126</v>
      </c>
    </row>
    <row r="14" spans="1:13" ht="51">
      <c r="A14" s="93" t="s">
        <v>151</v>
      </c>
      <c r="B14" s="75" t="s">
        <v>60</v>
      </c>
      <c r="C14" s="75" t="s">
        <v>43</v>
      </c>
      <c r="D14" s="63" t="s">
        <v>60</v>
      </c>
      <c r="E14" s="64" t="s">
        <v>38</v>
      </c>
      <c r="F14" s="64"/>
      <c r="G14" s="65"/>
      <c r="H14" s="165"/>
      <c r="I14" s="165"/>
      <c r="J14" s="81"/>
      <c r="K14" s="127">
        <f>K15+K17+K19</f>
        <v>790</v>
      </c>
      <c r="L14" s="255">
        <f>L15+L19</f>
        <v>365.5</v>
      </c>
      <c r="M14" s="264">
        <f>L14/K14*100</f>
        <v>46.265822784810126</v>
      </c>
    </row>
    <row r="15" spans="1:13" ht="114.75">
      <c r="A15" s="190" t="s">
        <v>197</v>
      </c>
      <c r="B15" s="67" t="s">
        <v>60</v>
      </c>
      <c r="C15" s="68" t="s">
        <v>43</v>
      </c>
      <c r="D15" s="69" t="s">
        <v>60</v>
      </c>
      <c r="E15" s="70" t="s">
        <v>38</v>
      </c>
      <c r="F15" s="70" t="s">
        <v>60</v>
      </c>
      <c r="G15" s="71" t="s">
        <v>200</v>
      </c>
      <c r="H15" s="166"/>
      <c r="I15" s="188" t="s">
        <v>60</v>
      </c>
      <c r="J15" s="188" t="s">
        <v>43</v>
      </c>
      <c r="K15" s="133">
        <f>K16</f>
        <v>500</v>
      </c>
      <c r="L15" s="255">
        <f>L16</f>
        <v>278.9</v>
      </c>
      <c r="M15" s="264">
        <f>L15/K15*100</f>
        <v>55.779999999999994</v>
      </c>
    </row>
    <row r="16" spans="1:13" ht="25.5">
      <c r="A16" s="66" t="s">
        <v>98</v>
      </c>
      <c r="B16" s="67" t="s">
        <v>60</v>
      </c>
      <c r="C16" s="68" t="s">
        <v>43</v>
      </c>
      <c r="D16" s="69" t="s">
        <v>60</v>
      </c>
      <c r="E16" s="70" t="s">
        <v>38</v>
      </c>
      <c r="F16" s="70" t="s">
        <v>60</v>
      </c>
      <c r="G16" s="71" t="s">
        <v>200</v>
      </c>
      <c r="H16" s="166" t="s">
        <v>87</v>
      </c>
      <c r="I16" s="188" t="s">
        <v>60</v>
      </c>
      <c r="J16" s="188" t="s">
        <v>43</v>
      </c>
      <c r="K16" s="133">
        <v>500</v>
      </c>
      <c r="L16" s="255">
        <v>278.9</v>
      </c>
      <c r="M16" s="264">
        <f>L16/K16*100</f>
        <v>55.779999999999994</v>
      </c>
    </row>
    <row r="17" spans="1:13" ht="54" customHeight="1">
      <c r="A17" s="190" t="s">
        <v>152</v>
      </c>
      <c r="B17" s="77" t="s">
        <v>60</v>
      </c>
      <c r="C17" s="77" t="s">
        <v>43</v>
      </c>
      <c r="D17" s="69" t="s">
        <v>60</v>
      </c>
      <c r="E17" s="70" t="s">
        <v>38</v>
      </c>
      <c r="F17" s="70" t="s">
        <v>62</v>
      </c>
      <c r="G17" s="71" t="s">
        <v>201</v>
      </c>
      <c r="H17" s="166"/>
      <c r="I17" s="188" t="s">
        <v>60</v>
      </c>
      <c r="J17" s="188" t="s">
        <v>43</v>
      </c>
      <c r="K17" s="130">
        <f>K18</f>
        <v>40</v>
      </c>
      <c r="L17" s="255"/>
      <c r="M17" s="264"/>
    </row>
    <row r="18" spans="1:13" ht="25.5">
      <c r="A18" s="66" t="s">
        <v>98</v>
      </c>
      <c r="B18" s="77" t="s">
        <v>60</v>
      </c>
      <c r="C18" s="91" t="s">
        <v>43</v>
      </c>
      <c r="D18" s="69" t="s">
        <v>60</v>
      </c>
      <c r="E18" s="70" t="s">
        <v>38</v>
      </c>
      <c r="F18" s="70" t="s">
        <v>62</v>
      </c>
      <c r="G18" s="71" t="s">
        <v>201</v>
      </c>
      <c r="H18" s="166" t="s">
        <v>97</v>
      </c>
      <c r="I18" s="188" t="s">
        <v>60</v>
      </c>
      <c r="J18" s="188" t="s">
        <v>43</v>
      </c>
      <c r="K18" s="130">
        <v>40</v>
      </c>
      <c r="L18" s="255"/>
      <c r="M18" s="264"/>
    </row>
    <row r="19" spans="1:13" ht="55.5" customHeight="1">
      <c r="A19" s="190" t="s">
        <v>153</v>
      </c>
      <c r="B19" s="67" t="s">
        <v>60</v>
      </c>
      <c r="C19" s="68" t="s">
        <v>43</v>
      </c>
      <c r="D19" s="69" t="s">
        <v>60</v>
      </c>
      <c r="E19" s="70" t="s">
        <v>38</v>
      </c>
      <c r="F19" s="70" t="s">
        <v>64</v>
      </c>
      <c r="G19" s="71" t="s">
        <v>202</v>
      </c>
      <c r="H19" s="166"/>
      <c r="I19" s="188" t="s">
        <v>60</v>
      </c>
      <c r="J19" s="188" t="s">
        <v>43</v>
      </c>
      <c r="K19" s="133">
        <f>K20</f>
        <v>250</v>
      </c>
      <c r="L19" s="255">
        <f>L20</f>
        <v>86.6</v>
      </c>
      <c r="M19" s="264">
        <f>M20</f>
        <v>34.64</v>
      </c>
    </row>
    <row r="20" spans="1:13" ht="25.5">
      <c r="A20" s="66" t="s">
        <v>98</v>
      </c>
      <c r="B20" s="67" t="s">
        <v>60</v>
      </c>
      <c r="C20" s="68" t="s">
        <v>43</v>
      </c>
      <c r="D20" s="69" t="s">
        <v>60</v>
      </c>
      <c r="E20" s="70" t="s">
        <v>38</v>
      </c>
      <c r="F20" s="70" t="s">
        <v>64</v>
      </c>
      <c r="G20" s="71" t="s">
        <v>202</v>
      </c>
      <c r="H20" s="166" t="s">
        <v>97</v>
      </c>
      <c r="I20" s="188" t="s">
        <v>60</v>
      </c>
      <c r="J20" s="188" t="s">
        <v>43</v>
      </c>
      <c r="K20" s="133">
        <v>250</v>
      </c>
      <c r="L20" s="255">
        <v>86.6</v>
      </c>
      <c r="M20" s="264">
        <f>L20/K20*100</f>
        <v>34.64</v>
      </c>
    </row>
    <row r="21" spans="1:13" ht="38.25">
      <c r="A21" s="89" t="s">
        <v>154</v>
      </c>
      <c r="B21" s="61" t="s">
        <v>60</v>
      </c>
      <c r="C21" s="62" t="s">
        <v>43</v>
      </c>
      <c r="D21" s="63" t="s">
        <v>62</v>
      </c>
      <c r="E21" s="64"/>
      <c r="F21" s="70"/>
      <c r="G21" s="71"/>
      <c r="H21" s="166"/>
      <c r="I21" s="188"/>
      <c r="J21" s="188"/>
      <c r="K21" s="126">
        <f>K22+K29+K34</f>
        <v>2085</v>
      </c>
      <c r="L21" s="256">
        <f>L22+L29</f>
        <v>66.1</v>
      </c>
      <c r="M21" s="265">
        <f>L21/K21*100</f>
        <v>3.1702637889688248</v>
      </c>
    </row>
    <row r="22" spans="1:13" ht="38.25">
      <c r="A22" s="93" t="s">
        <v>155</v>
      </c>
      <c r="B22" s="61" t="s">
        <v>60</v>
      </c>
      <c r="C22" s="62" t="s">
        <v>43</v>
      </c>
      <c r="D22" s="63" t="s">
        <v>62</v>
      </c>
      <c r="E22" s="64" t="s">
        <v>38</v>
      </c>
      <c r="F22" s="64"/>
      <c r="G22" s="65"/>
      <c r="H22" s="165"/>
      <c r="I22" s="188"/>
      <c r="J22" s="188"/>
      <c r="K22" s="126">
        <f>K23+K25+K27</f>
        <v>160</v>
      </c>
      <c r="L22" s="256">
        <f>L24+L25</f>
        <v>12.3</v>
      </c>
      <c r="M22" s="265">
        <f>L22/K22*100</f>
        <v>7.6875</v>
      </c>
    </row>
    <row r="23" spans="1:13" ht="25.5">
      <c r="A23" s="90" t="s">
        <v>240</v>
      </c>
      <c r="B23" s="67" t="s">
        <v>60</v>
      </c>
      <c r="C23" s="68" t="s">
        <v>43</v>
      </c>
      <c r="D23" s="69" t="s">
        <v>62</v>
      </c>
      <c r="E23" s="70" t="s">
        <v>38</v>
      </c>
      <c r="F23" s="70" t="s">
        <v>60</v>
      </c>
      <c r="G23" s="71"/>
      <c r="H23" s="166"/>
      <c r="I23" s="188" t="s">
        <v>60</v>
      </c>
      <c r="J23" s="188" t="s">
        <v>43</v>
      </c>
      <c r="K23" s="133">
        <f>K24</f>
        <v>90</v>
      </c>
      <c r="L23" s="255"/>
      <c r="M23" s="264"/>
    </row>
    <row r="24" spans="1:13" ht="25.5">
      <c r="A24" s="66" t="s">
        <v>98</v>
      </c>
      <c r="B24" s="67" t="s">
        <v>60</v>
      </c>
      <c r="C24" s="68" t="s">
        <v>43</v>
      </c>
      <c r="D24" s="69" t="s">
        <v>62</v>
      </c>
      <c r="E24" s="70" t="s">
        <v>38</v>
      </c>
      <c r="F24" s="70" t="s">
        <v>60</v>
      </c>
      <c r="G24" s="71" t="s">
        <v>203</v>
      </c>
      <c r="H24" s="166" t="s">
        <v>97</v>
      </c>
      <c r="I24" s="188" t="s">
        <v>60</v>
      </c>
      <c r="J24" s="188" t="s">
        <v>43</v>
      </c>
      <c r="K24" s="133">
        <v>90</v>
      </c>
      <c r="L24" s="255"/>
      <c r="M24" s="264"/>
    </row>
    <row r="25" spans="1:13" s="161" customFormat="1" ht="76.5">
      <c r="A25" s="90" t="s">
        <v>156</v>
      </c>
      <c r="B25" s="67" t="s">
        <v>60</v>
      </c>
      <c r="C25" s="68" t="s">
        <v>43</v>
      </c>
      <c r="D25" s="69" t="s">
        <v>62</v>
      </c>
      <c r="E25" s="70" t="s">
        <v>38</v>
      </c>
      <c r="F25" s="70" t="s">
        <v>62</v>
      </c>
      <c r="G25" s="65"/>
      <c r="H25" s="165"/>
      <c r="I25" s="188"/>
      <c r="J25" s="188"/>
      <c r="K25" s="133">
        <f>K26</f>
        <v>50</v>
      </c>
      <c r="L25" s="256">
        <f>L26</f>
        <v>12.3</v>
      </c>
      <c r="M25" s="265">
        <f>L25/K25*100</f>
        <v>24.6</v>
      </c>
    </row>
    <row r="26" spans="1:13" ht="25.5">
      <c r="A26" s="66" t="s">
        <v>98</v>
      </c>
      <c r="B26" s="67" t="s">
        <v>60</v>
      </c>
      <c r="C26" s="68" t="s">
        <v>43</v>
      </c>
      <c r="D26" s="69" t="s">
        <v>62</v>
      </c>
      <c r="E26" s="70" t="s">
        <v>38</v>
      </c>
      <c r="F26" s="70" t="s">
        <v>62</v>
      </c>
      <c r="G26" s="24" t="s">
        <v>204</v>
      </c>
      <c r="H26" s="167" t="s">
        <v>97</v>
      </c>
      <c r="I26" s="188" t="s">
        <v>60</v>
      </c>
      <c r="J26" s="188" t="s">
        <v>43</v>
      </c>
      <c r="K26" s="133">
        <v>50</v>
      </c>
      <c r="L26" s="255">
        <v>12.3</v>
      </c>
      <c r="M26" s="264">
        <f>L26/K26*100</f>
        <v>24.6</v>
      </c>
    </row>
    <row r="27" spans="1:13" ht="12.75">
      <c r="A27" s="118" t="s">
        <v>157</v>
      </c>
      <c r="B27" s="67" t="s">
        <v>60</v>
      </c>
      <c r="C27" s="68" t="s">
        <v>43</v>
      </c>
      <c r="D27" s="69" t="s">
        <v>62</v>
      </c>
      <c r="E27" s="70" t="s">
        <v>38</v>
      </c>
      <c r="F27" s="70" t="s">
        <v>61</v>
      </c>
      <c r="G27" s="24"/>
      <c r="H27" s="167"/>
      <c r="I27" s="188"/>
      <c r="J27" s="188"/>
      <c r="K27" s="133">
        <f>K28</f>
        <v>20</v>
      </c>
      <c r="L27" s="255"/>
      <c r="M27" s="264"/>
    </row>
    <row r="28" spans="1:13" ht="24">
      <c r="A28" s="73" t="s">
        <v>98</v>
      </c>
      <c r="B28" s="67" t="s">
        <v>60</v>
      </c>
      <c r="C28" s="68" t="s">
        <v>43</v>
      </c>
      <c r="D28" s="69" t="s">
        <v>62</v>
      </c>
      <c r="E28" s="70" t="s">
        <v>38</v>
      </c>
      <c r="F28" s="70" t="s">
        <v>61</v>
      </c>
      <c r="G28" s="24" t="s">
        <v>205</v>
      </c>
      <c r="H28" s="167" t="s">
        <v>97</v>
      </c>
      <c r="I28" s="188" t="s">
        <v>60</v>
      </c>
      <c r="J28" s="188" t="s">
        <v>43</v>
      </c>
      <c r="K28" s="133">
        <v>20</v>
      </c>
      <c r="L28" s="255"/>
      <c r="M28" s="264"/>
    </row>
    <row r="29" spans="1:13" ht="38.25">
      <c r="A29" s="93" t="s">
        <v>158</v>
      </c>
      <c r="B29" s="61" t="s">
        <v>60</v>
      </c>
      <c r="C29" s="62" t="s">
        <v>43</v>
      </c>
      <c r="D29" s="63" t="s">
        <v>62</v>
      </c>
      <c r="E29" s="64" t="s">
        <v>259</v>
      </c>
      <c r="F29" s="64"/>
      <c r="G29" s="65"/>
      <c r="H29" s="165"/>
      <c r="I29" s="188"/>
      <c r="J29" s="188"/>
      <c r="K29" s="126">
        <f>K30+K32</f>
        <v>825</v>
      </c>
      <c r="L29" s="255">
        <f>L34+L30</f>
        <v>53.8</v>
      </c>
      <c r="M29" s="264">
        <f>L29/K29*100</f>
        <v>6.521212121212121</v>
      </c>
    </row>
    <row r="30" spans="1:13" s="161" customFormat="1" ht="24">
      <c r="A30" s="72" t="s">
        <v>159</v>
      </c>
      <c r="B30" s="77" t="s">
        <v>60</v>
      </c>
      <c r="C30" s="77" t="s">
        <v>43</v>
      </c>
      <c r="D30" s="69" t="s">
        <v>62</v>
      </c>
      <c r="E30" s="70" t="s">
        <v>259</v>
      </c>
      <c r="F30" s="70" t="s">
        <v>60</v>
      </c>
      <c r="G30" s="71" t="s">
        <v>206</v>
      </c>
      <c r="H30" s="166"/>
      <c r="I30" s="188" t="s">
        <v>60</v>
      </c>
      <c r="J30" s="188" t="s">
        <v>43</v>
      </c>
      <c r="K30" s="130">
        <f>K31</f>
        <v>600</v>
      </c>
      <c r="L30" s="256"/>
      <c r="M30" s="265"/>
    </row>
    <row r="31" spans="1:13" ht="24">
      <c r="A31" s="73" t="s">
        <v>98</v>
      </c>
      <c r="B31" s="77" t="s">
        <v>60</v>
      </c>
      <c r="C31" s="77" t="s">
        <v>43</v>
      </c>
      <c r="D31" s="69" t="s">
        <v>62</v>
      </c>
      <c r="E31" s="70" t="s">
        <v>259</v>
      </c>
      <c r="F31" s="70" t="s">
        <v>60</v>
      </c>
      <c r="G31" s="71" t="s">
        <v>206</v>
      </c>
      <c r="H31" s="166" t="s">
        <v>97</v>
      </c>
      <c r="I31" s="188" t="s">
        <v>60</v>
      </c>
      <c r="J31" s="188" t="s">
        <v>43</v>
      </c>
      <c r="K31" s="130">
        <v>600</v>
      </c>
      <c r="L31" s="255"/>
      <c r="M31" s="264"/>
    </row>
    <row r="32" spans="1:13" ht="24">
      <c r="A32" s="72" t="s">
        <v>160</v>
      </c>
      <c r="B32" s="77" t="s">
        <v>60</v>
      </c>
      <c r="C32" s="77" t="s">
        <v>43</v>
      </c>
      <c r="D32" s="69" t="s">
        <v>62</v>
      </c>
      <c r="E32" s="70" t="s">
        <v>259</v>
      </c>
      <c r="F32" s="70" t="s">
        <v>62</v>
      </c>
      <c r="G32" s="71" t="s">
        <v>207</v>
      </c>
      <c r="H32" s="166"/>
      <c r="I32" s="188" t="s">
        <v>60</v>
      </c>
      <c r="J32" s="188" t="s">
        <v>43</v>
      </c>
      <c r="K32" s="130">
        <f>K33</f>
        <v>225</v>
      </c>
      <c r="L32" s="255"/>
      <c r="M32" s="264"/>
    </row>
    <row r="33" spans="1:13" ht="24">
      <c r="A33" s="73" t="s">
        <v>98</v>
      </c>
      <c r="B33" s="77" t="s">
        <v>60</v>
      </c>
      <c r="C33" s="77" t="s">
        <v>43</v>
      </c>
      <c r="D33" s="69" t="s">
        <v>62</v>
      </c>
      <c r="E33" s="70" t="s">
        <v>259</v>
      </c>
      <c r="F33" s="70" t="s">
        <v>62</v>
      </c>
      <c r="G33" s="71" t="s">
        <v>207</v>
      </c>
      <c r="H33" s="166" t="s">
        <v>97</v>
      </c>
      <c r="I33" s="188" t="s">
        <v>60</v>
      </c>
      <c r="J33" s="188" t="s">
        <v>43</v>
      </c>
      <c r="K33" s="130">
        <v>225</v>
      </c>
      <c r="L33" s="255"/>
      <c r="M33" s="264"/>
    </row>
    <row r="34" spans="1:13" ht="24">
      <c r="A34" s="105" t="s">
        <v>265</v>
      </c>
      <c r="B34" s="74"/>
      <c r="C34" s="74"/>
      <c r="D34" s="63" t="s">
        <v>62</v>
      </c>
      <c r="E34" s="64" t="s">
        <v>260</v>
      </c>
      <c r="F34" s="64"/>
      <c r="G34" s="65"/>
      <c r="H34" s="165"/>
      <c r="I34" s="224"/>
      <c r="J34" s="224"/>
      <c r="K34" s="129">
        <f>K35+K37</f>
        <v>1100</v>
      </c>
      <c r="L34" s="255">
        <f>L35</f>
        <v>53.8</v>
      </c>
      <c r="M34" s="264">
        <f>L34/K34*100</f>
        <v>4.890909090909091</v>
      </c>
    </row>
    <row r="35" spans="1:13" ht="24">
      <c r="A35" s="73" t="s">
        <v>266</v>
      </c>
      <c r="B35" s="77"/>
      <c r="C35" s="77"/>
      <c r="D35" s="69" t="s">
        <v>62</v>
      </c>
      <c r="E35" s="70" t="s">
        <v>260</v>
      </c>
      <c r="F35" s="70" t="s">
        <v>60</v>
      </c>
      <c r="G35" s="71" t="s">
        <v>195</v>
      </c>
      <c r="H35" s="166"/>
      <c r="I35" s="188" t="s">
        <v>60</v>
      </c>
      <c r="J35" s="188" t="s">
        <v>43</v>
      </c>
      <c r="K35" s="130">
        <f>K36</f>
        <v>800</v>
      </c>
      <c r="L35" s="255">
        <f>L36</f>
        <v>53.8</v>
      </c>
      <c r="M35" s="264">
        <f>L35/K35*100</f>
        <v>6.724999999999999</v>
      </c>
    </row>
    <row r="36" spans="1:13" ht="24">
      <c r="A36" s="73" t="s">
        <v>98</v>
      </c>
      <c r="B36" s="77"/>
      <c r="C36" s="77"/>
      <c r="D36" s="69" t="s">
        <v>62</v>
      </c>
      <c r="E36" s="70" t="s">
        <v>260</v>
      </c>
      <c r="F36" s="70" t="s">
        <v>60</v>
      </c>
      <c r="G36" s="71" t="s">
        <v>195</v>
      </c>
      <c r="H36" s="166" t="s">
        <v>97</v>
      </c>
      <c r="I36" s="188" t="s">
        <v>60</v>
      </c>
      <c r="J36" s="188" t="s">
        <v>43</v>
      </c>
      <c r="K36" s="130">
        <v>800</v>
      </c>
      <c r="L36" s="255">
        <v>53.8</v>
      </c>
      <c r="M36" s="264">
        <f>L36/K36*100</f>
        <v>6.724999999999999</v>
      </c>
    </row>
    <row r="37" spans="1:13" ht="24">
      <c r="A37" s="73" t="s">
        <v>267</v>
      </c>
      <c r="B37" s="77"/>
      <c r="C37" s="77"/>
      <c r="D37" s="69" t="s">
        <v>62</v>
      </c>
      <c r="E37" s="70" t="s">
        <v>260</v>
      </c>
      <c r="F37" s="70" t="s">
        <v>62</v>
      </c>
      <c r="G37" s="71"/>
      <c r="H37" s="166"/>
      <c r="I37" s="188" t="s">
        <v>60</v>
      </c>
      <c r="J37" s="188" t="s">
        <v>43</v>
      </c>
      <c r="K37" s="130">
        <f>K38</f>
        <v>300</v>
      </c>
      <c r="L37" s="255"/>
      <c r="M37" s="264"/>
    </row>
    <row r="38" spans="1:13" ht="24">
      <c r="A38" s="73" t="s">
        <v>98</v>
      </c>
      <c r="B38" s="77"/>
      <c r="C38" s="77"/>
      <c r="D38" s="69" t="s">
        <v>62</v>
      </c>
      <c r="E38" s="70" t="s">
        <v>260</v>
      </c>
      <c r="F38" s="70" t="s">
        <v>62</v>
      </c>
      <c r="G38" s="71" t="s">
        <v>268</v>
      </c>
      <c r="H38" s="166" t="s">
        <v>97</v>
      </c>
      <c r="I38" s="188" t="s">
        <v>60</v>
      </c>
      <c r="J38" s="188" t="s">
        <v>43</v>
      </c>
      <c r="K38" s="130">
        <v>300</v>
      </c>
      <c r="L38" s="255"/>
      <c r="M38" s="264"/>
    </row>
    <row r="39" spans="1:13" ht="63.75">
      <c r="A39" s="89" t="s">
        <v>163</v>
      </c>
      <c r="B39" s="104" t="s">
        <v>61</v>
      </c>
      <c r="C39" s="104" t="s">
        <v>80</v>
      </c>
      <c r="D39" s="63" t="s">
        <v>61</v>
      </c>
      <c r="E39" s="64"/>
      <c r="F39" s="64"/>
      <c r="G39" s="71"/>
      <c r="H39" s="166"/>
      <c r="I39" s="166"/>
      <c r="J39" s="78"/>
      <c r="K39" s="127">
        <f>K40+K48+K45</f>
        <v>653.8</v>
      </c>
      <c r="L39" s="255">
        <f>L40+L48+L45</f>
        <v>71</v>
      </c>
      <c r="M39" s="264">
        <f>L39/K39*100</f>
        <v>10.859590088712146</v>
      </c>
    </row>
    <row r="40" spans="1:13" ht="51">
      <c r="A40" s="140" t="s">
        <v>164</v>
      </c>
      <c r="B40" s="104" t="s">
        <v>61</v>
      </c>
      <c r="C40" s="104" t="s">
        <v>80</v>
      </c>
      <c r="D40" s="63" t="s">
        <v>61</v>
      </c>
      <c r="E40" s="64" t="s">
        <v>38</v>
      </c>
      <c r="F40" s="64"/>
      <c r="G40" s="65"/>
      <c r="H40" s="165"/>
      <c r="I40" s="165"/>
      <c r="J40" s="104"/>
      <c r="K40" s="127">
        <f>K41+K43</f>
        <v>250</v>
      </c>
      <c r="L40" s="255">
        <f>L41+L43</f>
        <v>71</v>
      </c>
      <c r="M40" s="264">
        <f>L40/K40*100</f>
        <v>28.4</v>
      </c>
    </row>
    <row r="41" spans="1:13" ht="38.25">
      <c r="A41" s="118" t="s">
        <v>165</v>
      </c>
      <c r="B41" s="78" t="s">
        <v>61</v>
      </c>
      <c r="C41" s="78" t="s">
        <v>80</v>
      </c>
      <c r="D41" s="69" t="s">
        <v>61</v>
      </c>
      <c r="E41" s="70" t="s">
        <v>38</v>
      </c>
      <c r="F41" s="70" t="s">
        <v>60</v>
      </c>
      <c r="G41" s="71" t="s">
        <v>214</v>
      </c>
      <c r="H41" s="166"/>
      <c r="I41" s="166" t="s">
        <v>61</v>
      </c>
      <c r="J41" s="78" t="s">
        <v>80</v>
      </c>
      <c r="K41" s="128">
        <f>K42</f>
        <v>100</v>
      </c>
      <c r="L41" s="255"/>
      <c r="M41" s="264"/>
    </row>
    <row r="42" spans="1:13" ht="24">
      <c r="A42" s="73" t="s">
        <v>98</v>
      </c>
      <c r="B42" s="78" t="s">
        <v>61</v>
      </c>
      <c r="C42" s="78" t="s">
        <v>80</v>
      </c>
      <c r="D42" s="69" t="s">
        <v>61</v>
      </c>
      <c r="E42" s="70" t="s">
        <v>38</v>
      </c>
      <c r="F42" s="70" t="s">
        <v>60</v>
      </c>
      <c r="G42" s="71" t="s">
        <v>214</v>
      </c>
      <c r="H42" s="166" t="s">
        <v>97</v>
      </c>
      <c r="I42" s="166" t="s">
        <v>61</v>
      </c>
      <c r="J42" s="78" t="s">
        <v>80</v>
      </c>
      <c r="K42" s="128">
        <v>100</v>
      </c>
      <c r="L42" s="255"/>
      <c r="M42" s="264"/>
    </row>
    <row r="43" spans="1:13" ht="22.5">
      <c r="A43" s="73" t="s">
        <v>262</v>
      </c>
      <c r="B43" s="78"/>
      <c r="C43" s="78"/>
      <c r="D43" s="69" t="s">
        <v>61</v>
      </c>
      <c r="E43" s="70" t="s">
        <v>38</v>
      </c>
      <c r="F43" s="70" t="s">
        <v>62</v>
      </c>
      <c r="G43" s="71" t="s">
        <v>252</v>
      </c>
      <c r="H43" s="166"/>
      <c r="I43" s="166" t="s">
        <v>61</v>
      </c>
      <c r="J43" s="78" t="s">
        <v>80</v>
      </c>
      <c r="K43" s="128">
        <f>K44</f>
        <v>150</v>
      </c>
      <c r="L43" s="255">
        <f>L44</f>
        <v>71</v>
      </c>
      <c r="M43" s="264">
        <f>L43/K43*100</f>
        <v>47.333333333333336</v>
      </c>
    </row>
    <row r="44" spans="1:13" ht="24">
      <c r="A44" s="73" t="s">
        <v>98</v>
      </c>
      <c r="B44" s="78"/>
      <c r="C44" s="78"/>
      <c r="D44" s="69" t="s">
        <v>61</v>
      </c>
      <c r="E44" s="70" t="s">
        <v>38</v>
      </c>
      <c r="F44" s="70" t="s">
        <v>62</v>
      </c>
      <c r="G44" s="71" t="s">
        <v>252</v>
      </c>
      <c r="H44" s="166" t="s">
        <v>97</v>
      </c>
      <c r="I44" s="166" t="s">
        <v>61</v>
      </c>
      <c r="J44" s="78" t="s">
        <v>80</v>
      </c>
      <c r="K44" s="128">
        <v>150</v>
      </c>
      <c r="L44" s="255">
        <v>71</v>
      </c>
      <c r="M44" s="264">
        <f>L44/K44*100</f>
        <v>47.333333333333336</v>
      </c>
    </row>
    <row r="45" spans="1:13" ht="38.25">
      <c r="A45" s="89" t="s">
        <v>169</v>
      </c>
      <c r="B45" s="104" t="s">
        <v>61</v>
      </c>
      <c r="C45" s="104" t="s">
        <v>79</v>
      </c>
      <c r="D45" s="63" t="s">
        <v>61</v>
      </c>
      <c r="E45" s="64" t="s">
        <v>259</v>
      </c>
      <c r="F45" s="64"/>
      <c r="G45" s="65"/>
      <c r="H45" s="165"/>
      <c r="I45" s="166"/>
      <c r="J45" s="78"/>
      <c r="K45" s="127">
        <f>K46</f>
        <v>13.8</v>
      </c>
      <c r="L45" s="255"/>
      <c r="M45" s="264"/>
    </row>
    <row r="46" spans="1:13" ht="25.5">
      <c r="A46" s="92" t="s">
        <v>170</v>
      </c>
      <c r="B46" s="78" t="s">
        <v>61</v>
      </c>
      <c r="C46" s="78" t="s">
        <v>79</v>
      </c>
      <c r="D46" s="69" t="s">
        <v>61</v>
      </c>
      <c r="E46" s="70" t="s">
        <v>259</v>
      </c>
      <c r="F46" s="70" t="s">
        <v>61</v>
      </c>
      <c r="G46" s="71" t="s">
        <v>217</v>
      </c>
      <c r="H46" s="166"/>
      <c r="I46" s="166" t="s">
        <v>61</v>
      </c>
      <c r="J46" s="78" t="s">
        <v>80</v>
      </c>
      <c r="K46" s="128">
        <f>K47</f>
        <v>13.8</v>
      </c>
      <c r="L46" s="255"/>
      <c r="M46" s="264"/>
    </row>
    <row r="47" spans="1:13" ht="24">
      <c r="A47" s="73" t="s">
        <v>98</v>
      </c>
      <c r="B47" s="78" t="s">
        <v>61</v>
      </c>
      <c r="C47" s="78" t="s">
        <v>79</v>
      </c>
      <c r="D47" s="69" t="s">
        <v>61</v>
      </c>
      <c r="E47" s="70" t="s">
        <v>259</v>
      </c>
      <c r="F47" s="70" t="s">
        <v>61</v>
      </c>
      <c r="G47" s="71" t="s">
        <v>217</v>
      </c>
      <c r="H47" s="166" t="s">
        <v>97</v>
      </c>
      <c r="I47" s="166" t="s">
        <v>61</v>
      </c>
      <c r="J47" s="78" t="s">
        <v>80</v>
      </c>
      <c r="K47" s="128">
        <v>13.8</v>
      </c>
      <c r="L47" s="255"/>
      <c r="M47" s="264"/>
    </row>
    <row r="48" spans="1:13" ht="51">
      <c r="A48" s="95" t="s">
        <v>166</v>
      </c>
      <c r="B48" s="104" t="s">
        <v>61</v>
      </c>
      <c r="C48" s="104" t="s">
        <v>79</v>
      </c>
      <c r="D48" s="63" t="s">
        <v>61</v>
      </c>
      <c r="E48" s="64" t="s">
        <v>260</v>
      </c>
      <c r="F48" s="64"/>
      <c r="G48" s="65"/>
      <c r="H48" s="165"/>
      <c r="I48" s="165"/>
      <c r="J48" s="104"/>
      <c r="K48" s="127">
        <f>K49+K51</f>
        <v>390</v>
      </c>
      <c r="L48" s="255"/>
      <c r="M48" s="264"/>
    </row>
    <row r="49" spans="1:13" ht="25.5">
      <c r="A49" s="92" t="s">
        <v>167</v>
      </c>
      <c r="B49" s="78" t="s">
        <v>61</v>
      </c>
      <c r="C49" s="78" t="s">
        <v>79</v>
      </c>
      <c r="D49" s="69" t="s">
        <v>61</v>
      </c>
      <c r="E49" s="70" t="s">
        <v>260</v>
      </c>
      <c r="F49" s="70" t="s">
        <v>64</v>
      </c>
      <c r="G49" s="71" t="s">
        <v>215</v>
      </c>
      <c r="H49" s="166"/>
      <c r="I49" s="166" t="s">
        <v>61</v>
      </c>
      <c r="J49" s="78" t="s">
        <v>79</v>
      </c>
      <c r="K49" s="128">
        <f>K50</f>
        <v>370</v>
      </c>
      <c r="L49" s="255"/>
      <c r="M49" s="264"/>
    </row>
    <row r="50" spans="1:13" ht="24">
      <c r="A50" s="73" t="s">
        <v>98</v>
      </c>
      <c r="B50" s="78" t="s">
        <v>61</v>
      </c>
      <c r="C50" s="78" t="s">
        <v>79</v>
      </c>
      <c r="D50" s="69" t="s">
        <v>61</v>
      </c>
      <c r="E50" s="70" t="s">
        <v>260</v>
      </c>
      <c r="F50" s="70" t="s">
        <v>64</v>
      </c>
      <c r="G50" s="71" t="s">
        <v>215</v>
      </c>
      <c r="H50" s="166" t="s">
        <v>97</v>
      </c>
      <c r="I50" s="166" t="s">
        <v>61</v>
      </c>
      <c r="J50" s="78" t="s">
        <v>79</v>
      </c>
      <c r="K50" s="128">
        <v>370</v>
      </c>
      <c r="L50" s="255"/>
      <c r="M50" s="264"/>
    </row>
    <row r="51" spans="1:13" s="161" customFormat="1" ht="25.5">
      <c r="A51" s="92" t="s">
        <v>168</v>
      </c>
      <c r="B51" s="78" t="s">
        <v>61</v>
      </c>
      <c r="C51" s="78" t="s">
        <v>79</v>
      </c>
      <c r="D51" s="69" t="s">
        <v>61</v>
      </c>
      <c r="E51" s="70" t="s">
        <v>260</v>
      </c>
      <c r="F51" s="70" t="s">
        <v>65</v>
      </c>
      <c r="G51" s="71" t="s">
        <v>216</v>
      </c>
      <c r="H51" s="166"/>
      <c r="I51" s="166" t="s">
        <v>61</v>
      </c>
      <c r="J51" s="78" t="s">
        <v>79</v>
      </c>
      <c r="K51" s="128">
        <f>K52</f>
        <v>20</v>
      </c>
      <c r="L51" s="256"/>
      <c r="M51" s="265"/>
    </row>
    <row r="52" spans="1:13" ht="24">
      <c r="A52" s="73" t="s">
        <v>98</v>
      </c>
      <c r="B52" s="78" t="s">
        <v>61</v>
      </c>
      <c r="C52" s="78" t="s">
        <v>79</v>
      </c>
      <c r="D52" s="69" t="s">
        <v>61</v>
      </c>
      <c r="E52" s="70" t="s">
        <v>260</v>
      </c>
      <c r="F52" s="70" t="s">
        <v>65</v>
      </c>
      <c r="G52" s="71" t="s">
        <v>216</v>
      </c>
      <c r="H52" s="166" t="s">
        <v>97</v>
      </c>
      <c r="I52" s="166" t="s">
        <v>61</v>
      </c>
      <c r="J52" s="78" t="s">
        <v>79</v>
      </c>
      <c r="K52" s="128">
        <v>20</v>
      </c>
      <c r="L52" s="255"/>
      <c r="M52" s="264"/>
    </row>
    <row r="53" spans="1:13" ht="51">
      <c r="A53" s="95" t="s">
        <v>171</v>
      </c>
      <c r="B53" s="104" t="s">
        <v>64</v>
      </c>
      <c r="C53" s="104" t="s">
        <v>172</v>
      </c>
      <c r="D53" s="63" t="s">
        <v>64</v>
      </c>
      <c r="E53" s="64"/>
      <c r="F53" s="64"/>
      <c r="G53" s="71"/>
      <c r="H53" s="166"/>
      <c r="I53" s="166"/>
      <c r="J53" s="79"/>
      <c r="K53" s="127">
        <f>K54</f>
        <v>5</v>
      </c>
      <c r="L53" s="255"/>
      <c r="M53" s="264"/>
    </row>
    <row r="54" spans="1:13" ht="25.5">
      <c r="A54" s="163" t="s">
        <v>0</v>
      </c>
      <c r="B54" s="104" t="s">
        <v>64</v>
      </c>
      <c r="C54" s="104" t="s">
        <v>172</v>
      </c>
      <c r="D54" s="63" t="s">
        <v>64</v>
      </c>
      <c r="E54" s="64" t="s">
        <v>38</v>
      </c>
      <c r="F54" s="64"/>
      <c r="G54" s="65" t="s">
        <v>219</v>
      </c>
      <c r="H54" s="165"/>
      <c r="I54" s="165" t="s">
        <v>64</v>
      </c>
      <c r="J54" s="81">
        <v>12</v>
      </c>
      <c r="K54" s="127">
        <f>K55</f>
        <v>5</v>
      </c>
      <c r="L54" s="255"/>
      <c r="M54" s="264"/>
    </row>
    <row r="55" spans="1:13" ht="24">
      <c r="A55" s="73" t="s">
        <v>98</v>
      </c>
      <c r="B55" s="78" t="s">
        <v>64</v>
      </c>
      <c r="C55" s="78" t="s">
        <v>172</v>
      </c>
      <c r="D55" s="69" t="s">
        <v>64</v>
      </c>
      <c r="E55" s="70" t="s">
        <v>38</v>
      </c>
      <c r="F55" s="70" t="s">
        <v>60</v>
      </c>
      <c r="G55" s="71" t="s">
        <v>219</v>
      </c>
      <c r="H55" s="166" t="s">
        <v>97</v>
      </c>
      <c r="I55" s="166" t="s">
        <v>64</v>
      </c>
      <c r="J55" s="79">
        <v>12</v>
      </c>
      <c r="K55" s="128">
        <v>5</v>
      </c>
      <c r="L55" s="255"/>
      <c r="M55" s="264"/>
    </row>
    <row r="56" spans="1:13" ht="38.25">
      <c r="A56" s="60" t="s">
        <v>130</v>
      </c>
      <c r="B56" s="61" t="s">
        <v>65</v>
      </c>
      <c r="C56" s="62" t="s">
        <v>61</v>
      </c>
      <c r="D56" s="63" t="s">
        <v>65</v>
      </c>
      <c r="E56" s="64"/>
      <c r="F56" s="64"/>
      <c r="G56" s="65"/>
      <c r="H56" s="165"/>
      <c r="I56" s="165"/>
      <c r="J56" s="143"/>
      <c r="K56" s="126">
        <f>K57+K64+K69</f>
        <v>5874</v>
      </c>
      <c r="L56" s="256">
        <f>L57+L64+L69</f>
        <v>1399.2</v>
      </c>
      <c r="M56" s="265">
        <f aca="true" t="shared" si="0" ref="M56:M61">L56/K56*100</f>
        <v>23.820224719101123</v>
      </c>
    </row>
    <row r="57" spans="1:13" ht="40.5">
      <c r="A57" s="80" t="s">
        <v>131</v>
      </c>
      <c r="B57" s="75" t="s">
        <v>65</v>
      </c>
      <c r="C57" s="75" t="s">
        <v>61</v>
      </c>
      <c r="D57" s="63" t="s">
        <v>65</v>
      </c>
      <c r="E57" s="64" t="s">
        <v>38</v>
      </c>
      <c r="F57" s="64"/>
      <c r="G57" s="65" t="s">
        <v>186</v>
      </c>
      <c r="H57" s="165"/>
      <c r="I57" s="165"/>
      <c r="J57" s="81"/>
      <c r="K57" s="127">
        <f>K58+K60+K62</f>
        <v>1513.8</v>
      </c>
      <c r="L57" s="255">
        <f>L58+L60+L62</f>
        <v>374.1</v>
      </c>
      <c r="M57" s="264">
        <f t="shared" si="0"/>
        <v>24.712643678160923</v>
      </c>
    </row>
    <row r="58" spans="1:13" ht="33.75">
      <c r="A58" s="82" t="s">
        <v>132</v>
      </c>
      <c r="B58" s="76" t="s">
        <v>65</v>
      </c>
      <c r="C58" s="76" t="s">
        <v>61</v>
      </c>
      <c r="D58" s="69" t="s">
        <v>65</v>
      </c>
      <c r="E58" s="70" t="s">
        <v>38</v>
      </c>
      <c r="F58" s="70" t="s">
        <v>60</v>
      </c>
      <c r="G58" s="71" t="s">
        <v>222</v>
      </c>
      <c r="H58" s="166"/>
      <c r="I58" s="166" t="s">
        <v>65</v>
      </c>
      <c r="J58" s="76" t="s">
        <v>61</v>
      </c>
      <c r="K58" s="128">
        <f>K59</f>
        <v>700</v>
      </c>
      <c r="L58" s="255">
        <f>L59</f>
        <v>98.3</v>
      </c>
      <c r="M58" s="264">
        <f t="shared" si="0"/>
        <v>14.042857142857143</v>
      </c>
    </row>
    <row r="59" spans="1:13" ht="24">
      <c r="A59" s="73" t="s">
        <v>98</v>
      </c>
      <c r="B59" s="76" t="s">
        <v>65</v>
      </c>
      <c r="C59" s="76" t="s">
        <v>61</v>
      </c>
      <c r="D59" s="69" t="s">
        <v>65</v>
      </c>
      <c r="E59" s="70" t="s">
        <v>38</v>
      </c>
      <c r="F59" s="70" t="s">
        <v>60</v>
      </c>
      <c r="G59" s="71" t="s">
        <v>222</v>
      </c>
      <c r="H59" s="166" t="s">
        <v>97</v>
      </c>
      <c r="I59" s="166" t="s">
        <v>65</v>
      </c>
      <c r="J59" s="76" t="s">
        <v>61</v>
      </c>
      <c r="K59" s="128">
        <v>700</v>
      </c>
      <c r="L59" s="255">
        <v>98.3</v>
      </c>
      <c r="M59" s="264">
        <f t="shared" si="0"/>
        <v>14.042857142857143</v>
      </c>
    </row>
    <row r="60" spans="1:13" ht="33.75">
      <c r="A60" s="82" t="s">
        <v>133</v>
      </c>
      <c r="B60" s="76" t="s">
        <v>65</v>
      </c>
      <c r="C60" s="76" t="s">
        <v>61</v>
      </c>
      <c r="D60" s="69" t="s">
        <v>65</v>
      </c>
      <c r="E60" s="70" t="s">
        <v>38</v>
      </c>
      <c r="F60" s="70" t="s">
        <v>62</v>
      </c>
      <c r="G60" s="71" t="s">
        <v>223</v>
      </c>
      <c r="H60" s="166"/>
      <c r="I60" s="166" t="s">
        <v>65</v>
      </c>
      <c r="J60" s="76" t="s">
        <v>61</v>
      </c>
      <c r="K60" s="128">
        <f>K61</f>
        <v>613.8</v>
      </c>
      <c r="L60" s="255">
        <f>L61</f>
        <v>275.8</v>
      </c>
      <c r="M60" s="264">
        <f t="shared" si="0"/>
        <v>44.93320299771913</v>
      </c>
    </row>
    <row r="61" spans="1:13" ht="24">
      <c r="A61" s="73" t="s">
        <v>98</v>
      </c>
      <c r="B61" s="76" t="s">
        <v>65</v>
      </c>
      <c r="C61" s="76" t="s">
        <v>61</v>
      </c>
      <c r="D61" s="69" t="s">
        <v>65</v>
      </c>
      <c r="E61" s="70" t="s">
        <v>38</v>
      </c>
      <c r="F61" s="70" t="s">
        <v>62</v>
      </c>
      <c r="G61" s="71" t="s">
        <v>223</v>
      </c>
      <c r="H61" s="166" t="s">
        <v>97</v>
      </c>
      <c r="I61" s="166" t="s">
        <v>65</v>
      </c>
      <c r="J61" s="76" t="s">
        <v>61</v>
      </c>
      <c r="K61" s="128">
        <v>613.8</v>
      </c>
      <c r="L61" s="255">
        <v>275.8</v>
      </c>
      <c r="M61" s="264">
        <f t="shared" si="0"/>
        <v>44.93320299771913</v>
      </c>
    </row>
    <row r="62" spans="1:13" ht="60">
      <c r="A62" s="73" t="s">
        <v>270</v>
      </c>
      <c r="B62" s="76"/>
      <c r="C62" s="76"/>
      <c r="D62" s="69" t="s">
        <v>65</v>
      </c>
      <c r="E62" s="70" t="s">
        <v>38</v>
      </c>
      <c r="F62" s="70" t="s">
        <v>61</v>
      </c>
      <c r="G62" s="71" t="s">
        <v>271</v>
      </c>
      <c r="H62" s="166"/>
      <c r="I62" s="166" t="s">
        <v>65</v>
      </c>
      <c r="J62" s="76" t="s">
        <v>61</v>
      </c>
      <c r="K62" s="128">
        <f>K63</f>
        <v>200</v>
      </c>
      <c r="L62" s="255"/>
      <c r="M62" s="264"/>
    </row>
    <row r="63" spans="1:13" ht="24">
      <c r="A63" s="73" t="s">
        <v>98</v>
      </c>
      <c r="B63" s="76"/>
      <c r="C63" s="76"/>
      <c r="D63" s="69" t="s">
        <v>65</v>
      </c>
      <c r="E63" s="70" t="s">
        <v>38</v>
      </c>
      <c r="F63" s="70" t="s">
        <v>61</v>
      </c>
      <c r="G63" s="71" t="s">
        <v>271</v>
      </c>
      <c r="H63" s="166" t="s">
        <v>97</v>
      </c>
      <c r="I63" s="166" t="s">
        <v>65</v>
      </c>
      <c r="J63" s="76" t="s">
        <v>61</v>
      </c>
      <c r="K63" s="128">
        <v>200</v>
      </c>
      <c r="L63" s="255"/>
      <c r="M63" s="264"/>
    </row>
    <row r="64" spans="1:13" ht="40.5">
      <c r="A64" s="83" t="s">
        <v>134</v>
      </c>
      <c r="B64" s="75" t="s">
        <v>65</v>
      </c>
      <c r="C64" s="75" t="s">
        <v>61</v>
      </c>
      <c r="D64" s="63" t="s">
        <v>65</v>
      </c>
      <c r="E64" s="64" t="s">
        <v>259</v>
      </c>
      <c r="F64" s="64"/>
      <c r="G64" s="65"/>
      <c r="H64" s="165"/>
      <c r="I64" s="166"/>
      <c r="J64" s="76"/>
      <c r="K64" s="127">
        <f>K65+K67</f>
        <v>1736.6</v>
      </c>
      <c r="L64" s="256">
        <f>L65+L67</f>
        <v>524.4</v>
      </c>
      <c r="M64" s="265">
        <f aca="true" t="shared" si="1" ref="M64:M69">L64/K64*100</f>
        <v>30.196936542669583</v>
      </c>
    </row>
    <row r="65" spans="1:13" ht="33.75">
      <c r="A65" s="84" t="s">
        <v>135</v>
      </c>
      <c r="B65" s="76" t="s">
        <v>65</v>
      </c>
      <c r="C65" s="76" t="s">
        <v>61</v>
      </c>
      <c r="D65" s="69" t="s">
        <v>65</v>
      </c>
      <c r="E65" s="70" t="s">
        <v>259</v>
      </c>
      <c r="F65" s="70" t="s">
        <v>61</v>
      </c>
      <c r="G65" s="71" t="s">
        <v>224</v>
      </c>
      <c r="H65" s="166"/>
      <c r="I65" s="166" t="s">
        <v>65</v>
      </c>
      <c r="J65" s="76" t="s">
        <v>61</v>
      </c>
      <c r="K65" s="128">
        <f>K66</f>
        <v>886.6</v>
      </c>
      <c r="L65" s="255">
        <f>L66</f>
        <v>355.7</v>
      </c>
      <c r="M65" s="264">
        <f t="shared" si="1"/>
        <v>40.11955786149334</v>
      </c>
    </row>
    <row r="66" spans="1:13" ht="24">
      <c r="A66" s="73" t="s">
        <v>98</v>
      </c>
      <c r="B66" s="76" t="s">
        <v>65</v>
      </c>
      <c r="C66" s="76" t="s">
        <v>61</v>
      </c>
      <c r="D66" s="69" t="s">
        <v>65</v>
      </c>
      <c r="E66" s="70" t="s">
        <v>259</v>
      </c>
      <c r="F66" s="70" t="s">
        <v>61</v>
      </c>
      <c r="G66" s="71" t="s">
        <v>224</v>
      </c>
      <c r="H66" s="166" t="s">
        <v>97</v>
      </c>
      <c r="I66" s="166" t="s">
        <v>65</v>
      </c>
      <c r="J66" s="76" t="s">
        <v>61</v>
      </c>
      <c r="K66" s="128">
        <v>886.6</v>
      </c>
      <c r="L66" s="255">
        <v>355.7</v>
      </c>
      <c r="M66" s="264">
        <f t="shared" si="1"/>
        <v>40.11955786149334</v>
      </c>
    </row>
    <row r="67" spans="1:13" ht="33.75">
      <c r="A67" s="84" t="s">
        <v>136</v>
      </c>
      <c r="B67" s="67" t="s">
        <v>65</v>
      </c>
      <c r="C67" s="68" t="s">
        <v>61</v>
      </c>
      <c r="D67" s="69" t="s">
        <v>65</v>
      </c>
      <c r="E67" s="70" t="s">
        <v>259</v>
      </c>
      <c r="F67" s="70" t="s">
        <v>64</v>
      </c>
      <c r="G67" s="71" t="s">
        <v>225</v>
      </c>
      <c r="H67" s="166"/>
      <c r="I67" s="166" t="s">
        <v>65</v>
      </c>
      <c r="J67" s="76" t="s">
        <v>61</v>
      </c>
      <c r="K67" s="128">
        <f>K68</f>
        <v>850</v>
      </c>
      <c r="L67" s="255">
        <f>L68</f>
        <v>168.7</v>
      </c>
      <c r="M67" s="264">
        <f t="shared" si="1"/>
        <v>19.84705882352941</v>
      </c>
    </row>
    <row r="68" spans="1:13" ht="24">
      <c r="A68" s="73" t="s">
        <v>98</v>
      </c>
      <c r="B68" s="67" t="s">
        <v>65</v>
      </c>
      <c r="C68" s="68" t="s">
        <v>61</v>
      </c>
      <c r="D68" s="69" t="s">
        <v>65</v>
      </c>
      <c r="E68" s="70" t="s">
        <v>259</v>
      </c>
      <c r="F68" s="70" t="s">
        <v>64</v>
      </c>
      <c r="G68" s="71" t="s">
        <v>225</v>
      </c>
      <c r="H68" s="166" t="s">
        <v>97</v>
      </c>
      <c r="I68" s="166" t="s">
        <v>65</v>
      </c>
      <c r="J68" s="76" t="s">
        <v>61</v>
      </c>
      <c r="K68" s="128">
        <v>850</v>
      </c>
      <c r="L68" s="255">
        <v>168.7</v>
      </c>
      <c r="M68" s="264">
        <f t="shared" si="1"/>
        <v>19.84705882352941</v>
      </c>
    </row>
    <row r="69" spans="1:13" ht="40.5">
      <c r="A69" s="85" t="s">
        <v>137</v>
      </c>
      <c r="B69" s="61" t="s">
        <v>65</v>
      </c>
      <c r="C69" s="62" t="s">
        <v>61</v>
      </c>
      <c r="D69" s="63" t="s">
        <v>65</v>
      </c>
      <c r="E69" s="64" t="s">
        <v>260</v>
      </c>
      <c r="F69" s="64"/>
      <c r="G69" s="65"/>
      <c r="H69" s="165"/>
      <c r="I69" s="166"/>
      <c r="J69" s="76"/>
      <c r="K69" s="127">
        <f>K70+K72+K74+K78+K76</f>
        <v>2623.6</v>
      </c>
      <c r="L69" s="256">
        <f>L70+L72+L74+L76+L78</f>
        <v>500.70000000000005</v>
      </c>
      <c r="M69" s="265">
        <f t="shared" si="1"/>
        <v>19.084464095136454</v>
      </c>
    </row>
    <row r="70" spans="1:13" ht="33.75">
      <c r="A70" s="86" t="s">
        <v>138</v>
      </c>
      <c r="B70" s="67" t="s">
        <v>65</v>
      </c>
      <c r="C70" s="68" t="s">
        <v>61</v>
      </c>
      <c r="D70" s="69" t="s">
        <v>65</v>
      </c>
      <c r="E70" s="70" t="s">
        <v>260</v>
      </c>
      <c r="F70" s="70" t="s">
        <v>65</v>
      </c>
      <c r="G70" s="71" t="s">
        <v>226</v>
      </c>
      <c r="H70" s="166"/>
      <c r="I70" s="166" t="s">
        <v>65</v>
      </c>
      <c r="J70" s="76" t="s">
        <v>61</v>
      </c>
      <c r="K70" s="128">
        <f>K71</f>
        <v>300</v>
      </c>
      <c r="L70" s="255"/>
      <c r="M70" s="264"/>
    </row>
    <row r="71" spans="1:13" ht="24">
      <c r="A71" s="96" t="s">
        <v>98</v>
      </c>
      <c r="B71" s="67" t="s">
        <v>65</v>
      </c>
      <c r="C71" s="68" t="s">
        <v>61</v>
      </c>
      <c r="D71" s="69" t="s">
        <v>65</v>
      </c>
      <c r="E71" s="70" t="s">
        <v>260</v>
      </c>
      <c r="F71" s="70" t="s">
        <v>65</v>
      </c>
      <c r="G71" s="71" t="s">
        <v>226</v>
      </c>
      <c r="H71" s="166" t="s">
        <v>97</v>
      </c>
      <c r="I71" s="166" t="s">
        <v>65</v>
      </c>
      <c r="J71" s="76" t="s">
        <v>61</v>
      </c>
      <c r="K71" s="128">
        <v>300</v>
      </c>
      <c r="L71" s="255"/>
      <c r="M71" s="264"/>
    </row>
    <row r="72" spans="1:13" s="161" customFormat="1" ht="33.75">
      <c r="A72" s="86" t="s">
        <v>139</v>
      </c>
      <c r="B72" s="67" t="s">
        <v>65</v>
      </c>
      <c r="C72" s="68" t="s">
        <v>61</v>
      </c>
      <c r="D72" s="69" t="s">
        <v>65</v>
      </c>
      <c r="E72" s="70" t="s">
        <v>260</v>
      </c>
      <c r="F72" s="70" t="s">
        <v>149</v>
      </c>
      <c r="G72" s="71" t="s">
        <v>227</v>
      </c>
      <c r="H72" s="166"/>
      <c r="I72" s="166" t="s">
        <v>65</v>
      </c>
      <c r="J72" s="76" t="s">
        <v>61</v>
      </c>
      <c r="K72" s="128">
        <f>K73</f>
        <v>1100</v>
      </c>
      <c r="L72" s="256">
        <f>L73</f>
        <v>288.1</v>
      </c>
      <c r="M72" s="265">
        <f aca="true" t="shared" si="2" ref="M72:M83">L72/K72*100</f>
        <v>26.19090909090909</v>
      </c>
    </row>
    <row r="73" spans="1:13" ht="24">
      <c r="A73" s="96" t="s">
        <v>98</v>
      </c>
      <c r="B73" s="67" t="s">
        <v>65</v>
      </c>
      <c r="C73" s="68" t="s">
        <v>61</v>
      </c>
      <c r="D73" s="69" t="s">
        <v>65</v>
      </c>
      <c r="E73" s="70" t="s">
        <v>260</v>
      </c>
      <c r="F73" s="70" t="s">
        <v>149</v>
      </c>
      <c r="G73" s="71" t="s">
        <v>227</v>
      </c>
      <c r="H73" s="166" t="s">
        <v>97</v>
      </c>
      <c r="I73" s="166" t="s">
        <v>65</v>
      </c>
      <c r="J73" s="76" t="s">
        <v>61</v>
      </c>
      <c r="K73" s="128">
        <v>1100</v>
      </c>
      <c r="L73" s="255">
        <v>288.1</v>
      </c>
      <c r="M73" s="264">
        <f t="shared" si="2"/>
        <v>26.19090909090909</v>
      </c>
    </row>
    <row r="74" spans="1:13" ht="33.75">
      <c r="A74" s="86" t="s">
        <v>140</v>
      </c>
      <c r="B74" s="67" t="s">
        <v>65</v>
      </c>
      <c r="C74" s="68" t="s">
        <v>61</v>
      </c>
      <c r="D74" s="69" t="s">
        <v>65</v>
      </c>
      <c r="E74" s="70" t="s">
        <v>260</v>
      </c>
      <c r="F74" s="70" t="s">
        <v>67</v>
      </c>
      <c r="G74" s="71" t="s">
        <v>261</v>
      </c>
      <c r="H74" s="166"/>
      <c r="I74" s="166" t="s">
        <v>65</v>
      </c>
      <c r="J74" s="76" t="s">
        <v>61</v>
      </c>
      <c r="K74" s="128">
        <f>K75</f>
        <v>700</v>
      </c>
      <c r="L74" s="255">
        <f>L75</f>
        <v>99</v>
      </c>
      <c r="M74" s="264">
        <f t="shared" si="2"/>
        <v>14.142857142857142</v>
      </c>
    </row>
    <row r="75" spans="1:13" ht="24">
      <c r="A75" s="96" t="s">
        <v>98</v>
      </c>
      <c r="B75" s="67" t="s">
        <v>65</v>
      </c>
      <c r="C75" s="68" t="s">
        <v>61</v>
      </c>
      <c r="D75" s="69" t="s">
        <v>65</v>
      </c>
      <c r="E75" s="70" t="s">
        <v>260</v>
      </c>
      <c r="F75" s="70" t="s">
        <v>67</v>
      </c>
      <c r="G75" s="71" t="s">
        <v>261</v>
      </c>
      <c r="H75" s="166" t="s">
        <v>97</v>
      </c>
      <c r="I75" s="166" t="s">
        <v>65</v>
      </c>
      <c r="J75" s="76" t="s">
        <v>61</v>
      </c>
      <c r="K75" s="128">
        <v>700</v>
      </c>
      <c r="L75" s="255">
        <v>99</v>
      </c>
      <c r="M75" s="264">
        <f t="shared" si="2"/>
        <v>14.142857142857142</v>
      </c>
    </row>
    <row r="76" spans="1:13" ht="48">
      <c r="A76" s="96" t="s">
        <v>272</v>
      </c>
      <c r="B76" s="67"/>
      <c r="C76" s="68"/>
      <c r="D76" s="69" t="s">
        <v>65</v>
      </c>
      <c r="E76" s="70" t="s">
        <v>260</v>
      </c>
      <c r="F76" s="70" t="s">
        <v>68</v>
      </c>
      <c r="G76" s="71" t="s">
        <v>273</v>
      </c>
      <c r="H76" s="166"/>
      <c r="I76" s="166" t="s">
        <v>65</v>
      </c>
      <c r="J76" s="76" t="s">
        <v>61</v>
      </c>
      <c r="K76" s="128">
        <f>K77</f>
        <v>310</v>
      </c>
      <c r="L76" s="255">
        <f>L77</f>
        <v>13.6</v>
      </c>
      <c r="M76" s="264">
        <f t="shared" si="2"/>
        <v>4.387096774193548</v>
      </c>
    </row>
    <row r="77" spans="1:13" ht="24">
      <c r="A77" s="96" t="s">
        <v>98</v>
      </c>
      <c r="B77" s="67"/>
      <c r="C77" s="68"/>
      <c r="D77" s="69" t="s">
        <v>65</v>
      </c>
      <c r="E77" s="70" t="s">
        <v>260</v>
      </c>
      <c r="F77" s="70" t="s">
        <v>68</v>
      </c>
      <c r="G77" s="71" t="s">
        <v>273</v>
      </c>
      <c r="H77" s="166" t="s">
        <v>97</v>
      </c>
      <c r="I77" s="166" t="s">
        <v>65</v>
      </c>
      <c r="J77" s="76" t="s">
        <v>61</v>
      </c>
      <c r="K77" s="128">
        <v>310</v>
      </c>
      <c r="L77" s="255">
        <v>13.6</v>
      </c>
      <c r="M77" s="264">
        <f t="shared" si="2"/>
        <v>4.387096774193548</v>
      </c>
    </row>
    <row r="78" spans="1:13" ht="24">
      <c r="A78" s="73" t="s">
        <v>253</v>
      </c>
      <c r="B78" s="67" t="s">
        <v>65</v>
      </c>
      <c r="C78" s="68" t="s">
        <v>61</v>
      </c>
      <c r="D78" s="69" t="s">
        <v>65</v>
      </c>
      <c r="E78" s="70" t="s">
        <v>260</v>
      </c>
      <c r="F78" s="70" t="s">
        <v>80</v>
      </c>
      <c r="G78" s="71" t="s">
        <v>229</v>
      </c>
      <c r="H78" s="166"/>
      <c r="I78" s="166" t="s">
        <v>65</v>
      </c>
      <c r="J78" s="76" t="s">
        <v>61</v>
      </c>
      <c r="K78" s="128">
        <f>K79</f>
        <v>213.6</v>
      </c>
      <c r="L78" s="255">
        <f>L79</f>
        <v>100</v>
      </c>
      <c r="M78" s="264">
        <f t="shared" si="2"/>
        <v>46.81647940074907</v>
      </c>
    </row>
    <row r="79" spans="1:13" ht="51">
      <c r="A79" s="119" t="s">
        <v>174</v>
      </c>
      <c r="B79" s="67" t="s">
        <v>65</v>
      </c>
      <c r="C79" s="68" t="s">
        <v>61</v>
      </c>
      <c r="D79" s="69" t="s">
        <v>65</v>
      </c>
      <c r="E79" s="70" t="s">
        <v>260</v>
      </c>
      <c r="F79" s="70" t="s">
        <v>80</v>
      </c>
      <c r="G79" s="71" t="s">
        <v>229</v>
      </c>
      <c r="H79" s="166" t="s">
        <v>97</v>
      </c>
      <c r="I79" s="166" t="s">
        <v>65</v>
      </c>
      <c r="J79" s="76" t="s">
        <v>61</v>
      </c>
      <c r="K79" s="128">
        <v>213.6</v>
      </c>
      <c r="L79" s="255">
        <v>100</v>
      </c>
      <c r="M79" s="264">
        <f t="shared" si="2"/>
        <v>46.81647940074907</v>
      </c>
    </row>
    <row r="80" spans="1:13" ht="38.25">
      <c r="A80" s="222" t="s">
        <v>278</v>
      </c>
      <c r="B80" s="67"/>
      <c r="C80" s="68"/>
      <c r="D80" s="63" t="s">
        <v>68</v>
      </c>
      <c r="E80" s="64" t="s">
        <v>38</v>
      </c>
      <c r="F80" s="64"/>
      <c r="G80" s="65"/>
      <c r="H80" s="165"/>
      <c r="I80" s="165"/>
      <c r="J80" s="75"/>
      <c r="K80" s="127">
        <f aca="true" t="shared" si="3" ref="K80:L82">K81</f>
        <v>963.1</v>
      </c>
      <c r="L80" s="256">
        <f t="shared" si="3"/>
        <v>136.6</v>
      </c>
      <c r="M80" s="265">
        <f t="shared" si="2"/>
        <v>14.183366213269649</v>
      </c>
    </row>
    <row r="81" spans="1:13" ht="38.25">
      <c r="A81" s="119" t="s">
        <v>279</v>
      </c>
      <c r="B81" s="67"/>
      <c r="C81" s="68"/>
      <c r="D81" s="69" t="s">
        <v>68</v>
      </c>
      <c r="E81" s="70" t="s">
        <v>38</v>
      </c>
      <c r="F81" s="70" t="s">
        <v>60</v>
      </c>
      <c r="G81" s="71"/>
      <c r="H81" s="166"/>
      <c r="I81" s="166"/>
      <c r="J81" s="76"/>
      <c r="K81" s="128">
        <f t="shared" si="3"/>
        <v>963.1</v>
      </c>
      <c r="L81" s="255">
        <f t="shared" si="3"/>
        <v>136.6</v>
      </c>
      <c r="M81" s="264">
        <f t="shared" si="2"/>
        <v>14.183366213269649</v>
      </c>
    </row>
    <row r="82" spans="1:13" ht="25.5">
      <c r="A82" s="119" t="s">
        <v>280</v>
      </c>
      <c r="B82" s="67"/>
      <c r="C82" s="68"/>
      <c r="D82" s="69" t="s">
        <v>68</v>
      </c>
      <c r="E82" s="70" t="s">
        <v>38</v>
      </c>
      <c r="F82" s="70" t="s">
        <v>60</v>
      </c>
      <c r="G82" s="71" t="s">
        <v>283</v>
      </c>
      <c r="H82" s="166"/>
      <c r="I82" s="166" t="s">
        <v>65</v>
      </c>
      <c r="J82" s="76" t="s">
        <v>61</v>
      </c>
      <c r="K82" s="128">
        <f t="shared" si="3"/>
        <v>963.1</v>
      </c>
      <c r="L82" s="255">
        <f t="shared" si="3"/>
        <v>136.6</v>
      </c>
      <c r="M82" s="264">
        <f t="shared" si="2"/>
        <v>14.183366213269649</v>
      </c>
    </row>
    <row r="83" spans="1:13" ht="24">
      <c r="A83" s="96" t="s">
        <v>98</v>
      </c>
      <c r="B83" s="67"/>
      <c r="C83" s="68"/>
      <c r="D83" s="69" t="s">
        <v>68</v>
      </c>
      <c r="E83" s="70" t="s">
        <v>38</v>
      </c>
      <c r="F83" s="70" t="s">
        <v>60</v>
      </c>
      <c r="G83" s="71" t="s">
        <v>283</v>
      </c>
      <c r="H83" s="166" t="s">
        <v>97</v>
      </c>
      <c r="I83" s="166" t="s">
        <v>65</v>
      </c>
      <c r="J83" s="76" t="s">
        <v>61</v>
      </c>
      <c r="K83" s="128">
        <v>963.1</v>
      </c>
      <c r="L83" s="255">
        <v>136.6</v>
      </c>
      <c r="M83" s="264">
        <f t="shared" si="2"/>
        <v>14.183366213269649</v>
      </c>
    </row>
    <row r="84" spans="1:13" ht="38.25">
      <c r="A84" s="222" t="s">
        <v>281</v>
      </c>
      <c r="B84" s="67"/>
      <c r="C84" s="68"/>
      <c r="D84" s="63" t="s">
        <v>80</v>
      </c>
      <c r="E84" s="64" t="s">
        <v>38</v>
      </c>
      <c r="F84" s="64"/>
      <c r="G84" s="65"/>
      <c r="H84" s="165"/>
      <c r="I84" s="165" t="s">
        <v>65</v>
      </c>
      <c r="J84" s="75" t="s">
        <v>61</v>
      </c>
      <c r="K84" s="127">
        <f>K85</f>
        <v>70</v>
      </c>
      <c r="L84" s="255"/>
      <c r="M84" s="264"/>
    </row>
    <row r="85" spans="1:13" ht="22.5">
      <c r="A85" s="119" t="s">
        <v>290</v>
      </c>
      <c r="B85" s="67"/>
      <c r="C85" s="68"/>
      <c r="D85" s="69" t="s">
        <v>80</v>
      </c>
      <c r="E85" s="70" t="s">
        <v>38</v>
      </c>
      <c r="F85" s="70" t="s">
        <v>60</v>
      </c>
      <c r="G85" s="71" t="s">
        <v>282</v>
      </c>
      <c r="H85" s="166"/>
      <c r="I85" s="166" t="s">
        <v>65</v>
      </c>
      <c r="J85" s="76" t="s">
        <v>61</v>
      </c>
      <c r="K85" s="128">
        <f>K86</f>
        <v>70</v>
      </c>
      <c r="L85" s="255"/>
      <c r="M85" s="264"/>
    </row>
    <row r="86" spans="1:13" ht="24">
      <c r="A86" s="96" t="s">
        <v>98</v>
      </c>
      <c r="B86" s="67"/>
      <c r="C86" s="68"/>
      <c r="D86" s="69" t="s">
        <v>80</v>
      </c>
      <c r="E86" s="70" t="s">
        <v>38</v>
      </c>
      <c r="F86" s="70" t="s">
        <v>60</v>
      </c>
      <c r="G86" s="71" t="s">
        <v>282</v>
      </c>
      <c r="H86" s="166" t="s">
        <v>97</v>
      </c>
      <c r="I86" s="166" t="s">
        <v>65</v>
      </c>
      <c r="J86" s="76" t="s">
        <v>61</v>
      </c>
      <c r="K86" s="128">
        <v>70</v>
      </c>
      <c r="L86" s="255"/>
      <c r="M86" s="264"/>
    </row>
    <row r="87" spans="1:13" ht="51">
      <c r="A87" s="60" t="s">
        <v>141</v>
      </c>
      <c r="B87" s="75" t="s">
        <v>67</v>
      </c>
      <c r="C87" s="75" t="s">
        <v>65</v>
      </c>
      <c r="D87" s="63" t="s">
        <v>149</v>
      </c>
      <c r="E87" s="64"/>
      <c r="F87" s="64"/>
      <c r="G87" s="65"/>
      <c r="H87" s="165"/>
      <c r="I87" s="165"/>
      <c r="J87" s="87"/>
      <c r="K87" s="127">
        <f>K90</f>
        <v>16.5</v>
      </c>
      <c r="L87" s="255"/>
      <c r="M87" s="264"/>
    </row>
    <row r="88" spans="1:13" ht="51">
      <c r="A88" s="93" t="s">
        <v>1</v>
      </c>
      <c r="B88" s="75" t="s">
        <v>67</v>
      </c>
      <c r="C88" s="75" t="s">
        <v>65</v>
      </c>
      <c r="D88" s="63" t="s">
        <v>149</v>
      </c>
      <c r="E88" s="64" t="s">
        <v>38</v>
      </c>
      <c r="F88" s="64"/>
      <c r="G88" s="65"/>
      <c r="H88" s="165"/>
      <c r="I88" s="165"/>
      <c r="J88" s="87"/>
      <c r="K88" s="127">
        <f>K89</f>
        <v>16.5</v>
      </c>
      <c r="L88" s="255"/>
      <c r="M88" s="264"/>
    </row>
    <row r="89" spans="1:13" ht="22.5">
      <c r="A89" s="97" t="s">
        <v>175</v>
      </c>
      <c r="B89" s="76" t="s">
        <v>67</v>
      </c>
      <c r="C89" s="76" t="s">
        <v>65</v>
      </c>
      <c r="D89" s="69" t="s">
        <v>149</v>
      </c>
      <c r="E89" s="70" t="s">
        <v>38</v>
      </c>
      <c r="F89" s="70" t="s">
        <v>60</v>
      </c>
      <c r="G89" s="71" t="s">
        <v>203</v>
      </c>
      <c r="H89" s="166"/>
      <c r="I89" s="166" t="s">
        <v>67</v>
      </c>
      <c r="J89" s="88" t="s">
        <v>65</v>
      </c>
      <c r="K89" s="128">
        <f>K90</f>
        <v>16.5</v>
      </c>
      <c r="L89" s="255"/>
      <c r="M89" s="264"/>
    </row>
    <row r="90" spans="1:13" ht="24">
      <c r="A90" s="73" t="s">
        <v>98</v>
      </c>
      <c r="B90" s="76" t="s">
        <v>67</v>
      </c>
      <c r="C90" s="76" t="s">
        <v>65</v>
      </c>
      <c r="D90" s="69" t="s">
        <v>149</v>
      </c>
      <c r="E90" s="70" t="s">
        <v>38</v>
      </c>
      <c r="F90" s="70" t="s">
        <v>60</v>
      </c>
      <c r="G90" s="71" t="s">
        <v>203</v>
      </c>
      <c r="H90" s="166" t="s">
        <v>97</v>
      </c>
      <c r="I90" s="166" t="s">
        <v>67</v>
      </c>
      <c r="J90" s="79">
        <v>5</v>
      </c>
      <c r="K90" s="128">
        <v>16.5</v>
      </c>
      <c r="L90" s="255"/>
      <c r="M90" s="264"/>
    </row>
    <row r="91" spans="1:13" ht="38.25">
      <c r="A91" s="89" t="s">
        <v>176</v>
      </c>
      <c r="B91" s="61" t="s">
        <v>68</v>
      </c>
      <c r="C91" s="62" t="s">
        <v>60</v>
      </c>
      <c r="D91" s="63" t="s">
        <v>67</v>
      </c>
      <c r="E91" s="64"/>
      <c r="F91" s="64"/>
      <c r="G91" s="65"/>
      <c r="H91" s="165"/>
      <c r="I91" s="165"/>
      <c r="J91" s="143"/>
      <c r="K91" s="126">
        <f>K92+K103</f>
        <v>4128.8</v>
      </c>
      <c r="L91" s="256">
        <f>L92</f>
        <v>1964.9999999999998</v>
      </c>
      <c r="M91" s="265">
        <f aca="true" t="shared" si="4" ref="M91:M96">L91/K91*100</f>
        <v>47.59252082929664</v>
      </c>
    </row>
    <row r="92" spans="1:13" ht="25.5">
      <c r="A92" s="90" t="s">
        <v>177</v>
      </c>
      <c r="B92" s="75" t="s">
        <v>68</v>
      </c>
      <c r="C92" s="75" t="s">
        <v>60</v>
      </c>
      <c r="D92" s="63" t="s">
        <v>67</v>
      </c>
      <c r="E92" s="64" t="s">
        <v>38</v>
      </c>
      <c r="F92" s="64"/>
      <c r="G92" s="65"/>
      <c r="H92" s="165"/>
      <c r="I92" s="165"/>
      <c r="J92" s="87"/>
      <c r="K92" s="127">
        <f>K93+K97+K99</f>
        <v>3895.2</v>
      </c>
      <c r="L92" s="255">
        <f>L93+L100+L103+L97</f>
        <v>1964.9999999999998</v>
      </c>
      <c r="M92" s="264">
        <f t="shared" si="4"/>
        <v>50.446703635243374</v>
      </c>
    </row>
    <row r="93" spans="1:13" ht="27">
      <c r="A93" s="99" t="s">
        <v>178</v>
      </c>
      <c r="B93" s="76" t="s">
        <v>68</v>
      </c>
      <c r="C93" s="76" t="s">
        <v>60</v>
      </c>
      <c r="D93" s="69" t="s">
        <v>67</v>
      </c>
      <c r="E93" s="70" t="s">
        <v>38</v>
      </c>
      <c r="F93" s="70"/>
      <c r="G93" s="71" t="s">
        <v>230</v>
      </c>
      <c r="H93" s="166"/>
      <c r="I93" s="166" t="s">
        <v>68</v>
      </c>
      <c r="J93" s="88" t="s">
        <v>60</v>
      </c>
      <c r="K93" s="128">
        <f>K94+K95+K96</f>
        <v>3775.2</v>
      </c>
      <c r="L93" s="255">
        <f>L94+L95+L96</f>
        <v>1856.5</v>
      </c>
      <c r="M93" s="264">
        <f t="shared" si="4"/>
        <v>49.1762025852935</v>
      </c>
    </row>
    <row r="94" spans="1:13" ht="22.5">
      <c r="A94" s="90" t="s">
        <v>179</v>
      </c>
      <c r="B94" s="76" t="s">
        <v>68</v>
      </c>
      <c r="C94" s="76" t="s">
        <v>60</v>
      </c>
      <c r="D94" s="69" t="s">
        <v>67</v>
      </c>
      <c r="E94" s="70" t="s">
        <v>38</v>
      </c>
      <c r="F94" s="70" t="s">
        <v>60</v>
      </c>
      <c r="G94" s="71" t="s">
        <v>230</v>
      </c>
      <c r="H94" s="166" t="s">
        <v>106</v>
      </c>
      <c r="I94" s="166" t="s">
        <v>68</v>
      </c>
      <c r="J94" s="88" t="s">
        <v>60</v>
      </c>
      <c r="K94" s="128">
        <v>1656</v>
      </c>
      <c r="L94" s="255">
        <v>820.3</v>
      </c>
      <c r="M94" s="264">
        <f t="shared" si="4"/>
        <v>49.535024154589365</v>
      </c>
    </row>
    <row r="95" spans="1:13" ht="24">
      <c r="A95" s="73" t="s">
        <v>98</v>
      </c>
      <c r="B95" s="76" t="s">
        <v>68</v>
      </c>
      <c r="C95" s="76" t="s">
        <v>60</v>
      </c>
      <c r="D95" s="69" t="s">
        <v>67</v>
      </c>
      <c r="E95" s="70" t="s">
        <v>38</v>
      </c>
      <c r="F95" s="70" t="s">
        <v>60</v>
      </c>
      <c r="G95" s="71" t="s">
        <v>230</v>
      </c>
      <c r="H95" s="166" t="s">
        <v>97</v>
      </c>
      <c r="I95" s="166" t="s">
        <v>68</v>
      </c>
      <c r="J95" s="88" t="s">
        <v>60</v>
      </c>
      <c r="K95" s="128">
        <v>1943.2</v>
      </c>
      <c r="L95" s="255">
        <v>864.5</v>
      </c>
      <c r="M95" s="264">
        <f t="shared" si="4"/>
        <v>44.48847262247838</v>
      </c>
    </row>
    <row r="96" spans="1:13" s="161" customFormat="1" ht="22.5">
      <c r="A96" s="73" t="s">
        <v>99</v>
      </c>
      <c r="B96" s="76" t="s">
        <v>68</v>
      </c>
      <c r="C96" s="76" t="s">
        <v>60</v>
      </c>
      <c r="D96" s="69" t="s">
        <v>67</v>
      </c>
      <c r="E96" s="70" t="s">
        <v>38</v>
      </c>
      <c r="F96" s="70" t="s">
        <v>62</v>
      </c>
      <c r="G96" s="71" t="s">
        <v>230</v>
      </c>
      <c r="H96" s="166" t="s">
        <v>86</v>
      </c>
      <c r="I96" s="166" t="s">
        <v>68</v>
      </c>
      <c r="J96" s="88" t="s">
        <v>60</v>
      </c>
      <c r="K96" s="128">
        <v>176</v>
      </c>
      <c r="L96" s="256">
        <v>171.7</v>
      </c>
      <c r="M96" s="265">
        <f t="shared" si="4"/>
        <v>97.55681818181817</v>
      </c>
    </row>
    <row r="97" spans="1:13" s="161" customFormat="1" ht="24">
      <c r="A97" s="73" t="s">
        <v>254</v>
      </c>
      <c r="B97" s="76" t="s">
        <v>68</v>
      </c>
      <c r="C97" s="98" t="s">
        <v>60</v>
      </c>
      <c r="D97" s="69" t="s">
        <v>67</v>
      </c>
      <c r="E97" s="70" t="s">
        <v>38</v>
      </c>
      <c r="F97" s="70" t="s">
        <v>61</v>
      </c>
      <c r="G97" s="71" t="s">
        <v>226</v>
      </c>
      <c r="H97" s="166"/>
      <c r="I97" s="166" t="s">
        <v>68</v>
      </c>
      <c r="J97" s="88" t="s">
        <v>60</v>
      </c>
      <c r="K97" s="135">
        <f>K98</f>
        <v>50</v>
      </c>
      <c r="L97" s="256">
        <f>L98</f>
        <v>7.3</v>
      </c>
      <c r="M97" s="265">
        <f>L97/K97*100</f>
        <v>14.6</v>
      </c>
    </row>
    <row r="98" spans="1:13" ht="24">
      <c r="A98" s="73" t="s">
        <v>98</v>
      </c>
      <c r="B98" s="76" t="s">
        <v>68</v>
      </c>
      <c r="C98" s="98" t="s">
        <v>60</v>
      </c>
      <c r="D98" s="69" t="s">
        <v>67</v>
      </c>
      <c r="E98" s="70" t="s">
        <v>38</v>
      </c>
      <c r="F98" s="70" t="s">
        <v>61</v>
      </c>
      <c r="G98" s="71" t="s">
        <v>226</v>
      </c>
      <c r="H98" s="166" t="s">
        <v>97</v>
      </c>
      <c r="I98" s="166" t="s">
        <v>68</v>
      </c>
      <c r="J98" s="88" t="s">
        <v>60</v>
      </c>
      <c r="K98" s="135">
        <v>50</v>
      </c>
      <c r="L98" s="255">
        <v>7.3</v>
      </c>
      <c r="M98" s="264">
        <f>L98/K98*100</f>
        <v>14.6</v>
      </c>
    </row>
    <row r="99" spans="1:13" ht="22.5">
      <c r="A99" s="73" t="s">
        <v>255</v>
      </c>
      <c r="B99" s="76" t="s">
        <v>68</v>
      </c>
      <c r="C99" s="98" t="s">
        <v>60</v>
      </c>
      <c r="D99" s="69" t="s">
        <v>67</v>
      </c>
      <c r="E99" s="70" t="s">
        <v>38</v>
      </c>
      <c r="F99" s="70" t="s">
        <v>64</v>
      </c>
      <c r="G99" s="71" t="s">
        <v>231</v>
      </c>
      <c r="H99" s="166"/>
      <c r="I99" s="166" t="s">
        <v>68</v>
      </c>
      <c r="J99" s="88" t="s">
        <v>60</v>
      </c>
      <c r="K99" s="135">
        <f>K100</f>
        <v>70</v>
      </c>
      <c r="L99" s="256">
        <f>L100</f>
        <v>9.1</v>
      </c>
      <c r="M99" s="265">
        <f>L99/K99*100</f>
        <v>13</v>
      </c>
    </row>
    <row r="100" spans="1:13" ht="24">
      <c r="A100" s="73" t="s">
        <v>98</v>
      </c>
      <c r="B100" s="76" t="s">
        <v>68</v>
      </c>
      <c r="C100" s="98" t="s">
        <v>60</v>
      </c>
      <c r="D100" s="69" t="s">
        <v>67</v>
      </c>
      <c r="E100" s="70" t="s">
        <v>38</v>
      </c>
      <c r="F100" s="70" t="s">
        <v>64</v>
      </c>
      <c r="G100" s="71" t="s">
        <v>231</v>
      </c>
      <c r="H100" s="166" t="s">
        <v>97</v>
      </c>
      <c r="I100" s="166" t="s">
        <v>68</v>
      </c>
      <c r="J100" s="88" t="s">
        <v>60</v>
      </c>
      <c r="K100" s="135">
        <v>70</v>
      </c>
      <c r="L100" s="255">
        <v>9.1</v>
      </c>
      <c r="M100" s="264">
        <f>L100/K100*100</f>
        <v>13</v>
      </c>
    </row>
    <row r="101" spans="1:13" ht="22.5">
      <c r="A101" s="223" t="s">
        <v>284</v>
      </c>
      <c r="B101" s="76"/>
      <c r="C101" s="98"/>
      <c r="D101" s="69" t="s">
        <v>67</v>
      </c>
      <c r="E101" s="70" t="s">
        <v>38</v>
      </c>
      <c r="F101" s="70" t="s">
        <v>65</v>
      </c>
      <c r="G101" s="71" t="s">
        <v>285</v>
      </c>
      <c r="H101" s="166"/>
      <c r="I101" s="166" t="s">
        <v>68</v>
      </c>
      <c r="J101" s="88" t="s">
        <v>60</v>
      </c>
      <c r="K101" s="135">
        <f>K102</f>
        <v>0</v>
      </c>
      <c r="L101" s="255"/>
      <c r="M101" s="264"/>
    </row>
    <row r="102" spans="1:13" ht="24">
      <c r="A102" s="73" t="s">
        <v>98</v>
      </c>
      <c r="B102" s="76"/>
      <c r="C102" s="98"/>
      <c r="D102" s="69" t="s">
        <v>67</v>
      </c>
      <c r="E102" s="70" t="s">
        <v>38</v>
      </c>
      <c r="F102" s="70" t="s">
        <v>65</v>
      </c>
      <c r="G102" s="71" t="s">
        <v>285</v>
      </c>
      <c r="H102" s="166" t="s">
        <v>97</v>
      </c>
      <c r="I102" s="166" t="s">
        <v>68</v>
      </c>
      <c r="J102" s="88" t="s">
        <v>60</v>
      </c>
      <c r="K102" s="135">
        <v>0</v>
      </c>
      <c r="L102" s="255"/>
      <c r="M102" s="264"/>
    </row>
    <row r="103" spans="1:13" ht="48">
      <c r="A103" s="141" t="s">
        <v>256</v>
      </c>
      <c r="B103" s="75" t="s">
        <v>68</v>
      </c>
      <c r="C103" s="142" t="s">
        <v>60</v>
      </c>
      <c r="D103" s="63" t="s">
        <v>67</v>
      </c>
      <c r="E103" s="64" t="s">
        <v>259</v>
      </c>
      <c r="F103" s="64"/>
      <c r="G103" s="65"/>
      <c r="H103" s="165"/>
      <c r="I103" s="166"/>
      <c r="J103" s="88"/>
      <c r="K103" s="127">
        <f>K104</f>
        <v>233.6</v>
      </c>
      <c r="L103" s="256">
        <f>L104</f>
        <v>92.1</v>
      </c>
      <c r="M103" s="265">
        <f>L103/K103*100</f>
        <v>39.4263698630137</v>
      </c>
    </row>
    <row r="104" spans="1:13" ht="60">
      <c r="A104" s="220" t="s">
        <v>257</v>
      </c>
      <c r="B104" s="76" t="s">
        <v>68</v>
      </c>
      <c r="C104" s="98" t="s">
        <v>60</v>
      </c>
      <c r="D104" s="69" t="s">
        <v>67</v>
      </c>
      <c r="E104" s="70" t="s">
        <v>259</v>
      </c>
      <c r="F104" s="70" t="s">
        <v>65</v>
      </c>
      <c r="G104" s="71" t="s">
        <v>181</v>
      </c>
      <c r="H104" s="166"/>
      <c r="I104" s="166" t="s">
        <v>68</v>
      </c>
      <c r="J104" s="88" t="s">
        <v>60</v>
      </c>
      <c r="K104" s="136">
        <f>K105</f>
        <v>233.6</v>
      </c>
      <c r="L104" s="255">
        <f>L105</f>
        <v>92.1</v>
      </c>
      <c r="M104" s="264">
        <f>L104/K104*100</f>
        <v>39.4263698630137</v>
      </c>
    </row>
    <row r="105" spans="1:13" ht="12.75">
      <c r="A105" s="90" t="s">
        <v>179</v>
      </c>
      <c r="B105" s="76" t="s">
        <v>68</v>
      </c>
      <c r="C105" s="98" t="s">
        <v>60</v>
      </c>
      <c r="D105" s="69" t="s">
        <v>67</v>
      </c>
      <c r="E105" s="70" t="s">
        <v>259</v>
      </c>
      <c r="F105" s="70" t="s">
        <v>65</v>
      </c>
      <c r="G105" s="71" t="s">
        <v>181</v>
      </c>
      <c r="H105" s="166" t="s">
        <v>180</v>
      </c>
      <c r="I105" s="166" t="s">
        <v>68</v>
      </c>
      <c r="J105" s="88" t="s">
        <v>60</v>
      </c>
      <c r="K105" s="136">
        <v>233.6</v>
      </c>
      <c r="L105" s="255">
        <v>92.1</v>
      </c>
      <c r="M105" s="264">
        <f>L105/K105*100</f>
        <v>39.4263698630137</v>
      </c>
    </row>
    <row r="106" spans="1:13" ht="12.75">
      <c r="A106" s="162" t="s">
        <v>121</v>
      </c>
      <c r="B106" s="146"/>
      <c r="C106" s="147"/>
      <c r="D106" s="148"/>
      <c r="E106" s="147"/>
      <c r="F106" s="158"/>
      <c r="G106" s="159"/>
      <c r="H106" s="159"/>
      <c r="I106" s="159"/>
      <c r="J106" s="159"/>
      <c r="K106" s="160">
        <f>K13+K21+K39+K53+K56+K87+K91+K84+K80</f>
        <v>14586.199999999999</v>
      </c>
      <c r="L106" s="256">
        <f>L13+L21+L56+L91+L80+L39</f>
        <v>4003.4</v>
      </c>
      <c r="M106" s="265">
        <f>L106/K106*100</f>
        <v>27.446490518435233</v>
      </c>
    </row>
    <row r="107" spans="1:13" ht="12.75">
      <c r="A107" s="168"/>
      <c r="B107" s="169"/>
      <c r="C107" s="169"/>
      <c r="D107" s="169"/>
      <c r="E107" s="169"/>
      <c r="F107" s="170"/>
      <c r="G107" s="171"/>
      <c r="H107" s="171"/>
      <c r="I107" s="171"/>
      <c r="J107" s="171"/>
      <c r="K107" s="172"/>
      <c r="L107" s="173"/>
      <c r="M107" s="266"/>
    </row>
    <row r="108" spans="1:13" s="161" customFormat="1" ht="12.75">
      <c r="A108" s="174"/>
      <c r="B108" s="175"/>
      <c r="C108" s="175"/>
      <c r="D108" s="175"/>
      <c r="E108" s="175"/>
      <c r="F108" s="176"/>
      <c r="G108" s="177"/>
      <c r="H108" s="177"/>
      <c r="I108" s="177"/>
      <c r="J108" s="177"/>
      <c r="K108" s="178"/>
      <c r="L108" s="179"/>
      <c r="M108" s="267"/>
    </row>
    <row r="109" spans="1:12" ht="12.75">
      <c r="A109" s="168"/>
      <c r="B109" s="169"/>
      <c r="C109" s="169"/>
      <c r="D109" s="169"/>
      <c r="E109" s="169"/>
      <c r="F109" s="170"/>
      <c r="G109" s="171"/>
      <c r="H109" s="171"/>
      <c r="I109" s="171"/>
      <c r="J109" s="171"/>
      <c r="K109" s="172"/>
      <c r="L109" s="173"/>
    </row>
    <row r="110" spans="1:12" ht="12.75">
      <c r="A110" s="168"/>
      <c r="B110" s="169"/>
      <c r="C110" s="169"/>
      <c r="D110" s="169"/>
      <c r="E110" s="169"/>
      <c r="F110" s="170"/>
      <c r="G110" s="171"/>
      <c r="H110" s="171"/>
      <c r="I110" s="171"/>
      <c r="J110" s="171"/>
      <c r="K110" s="172"/>
      <c r="L110" s="173"/>
    </row>
    <row r="111" spans="1:12" s="161" customFormat="1" ht="12.75">
      <c r="A111" s="180"/>
      <c r="B111" s="175"/>
      <c r="C111" s="175"/>
      <c r="D111" s="175"/>
      <c r="E111" s="175"/>
      <c r="F111" s="176"/>
      <c r="G111" s="177"/>
      <c r="H111" s="177"/>
      <c r="I111" s="177"/>
      <c r="J111" s="177"/>
      <c r="K111" s="178"/>
      <c r="L111" s="179"/>
    </row>
    <row r="112" spans="1:12" s="161" customFormat="1" ht="12.75">
      <c r="A112" s="180"/>
      <c r="B112" s="175"/>
      <c r="C112" s="175"/>
      <c r="D112" s="175"/>
      <c r="E112" s="175"/>
      <c r="F112" s="176"/>
      <c r="G112" s="177"/>
      <c r="H112" s="177"/>
      <c r="I112" s="177"/>
      <c r="J112" s="177"/>
      <c r="K112" s="178"/>
      <c r="L112" s="179"/>
    </row>
    <row r="113" spans="1:12" ht="12.75">
      <c r="A113" s="181"/>
      <c r="B113" s="169"/>
      <c r="C113" s="169"/>
      <c r="D113" s="169"/>
      <c r="E113" s="169"/>
      <c r="F113" s="170"/>
      <c r="G113" s="171"/>
      <c r="H113" s="171"/>
      <c r="I113" s="171"/>
      <c r="J113" s="171"/>
      <c r="K113" s="172"/>
      <c r="L113" s="173"/>
    </row>
    <row r="114" spans="1:12" ht="12.75">
      <c r="A114" s="182"/>
      <c r="B114" s="169"/>
      <c r="C114" s="169"/>
      <c r="D114" s="169"/>
      <c r="E114" s="169"/>
      <c r="F114" s="170"/>
      <c r="G114" s="171"/>
      <c r="H114" s="171"/>
      <c r="I114" s="171"/>
      <c r="J114" s="171"/>
      <c r="K114" s="172"/>
      <c r="L114" s="173"/>
    </row>
    <row r="115" spans="1:12" ht="12.75">
      <c r="A115" s="181"/>
      <c r="B115" s="169"/>
      <c r="C115" s="169"/>
      <c r="D115" s="169"/>
      <c r="E115" s="169"/>
      <c r="F115" s="170"/>
      <c r="G115" s="171"/>
      <c r="H115" s="171"/>
      <c r="I115" s="171"/>
      <c r="J115" s="171"/>
      <c r="K115" s="172"/>
      <c r="L115" s="173"/>
    </row>
    <row r="116" spans="1:12" ht="12.75">
      <c r="A116" s="182"/>
      <c r="B116" s="169"/>
      <c r="C116" s="169"/>
      <c r="D116" s="169"/>
      <c r="E116" s="169"/>
      <c r="F116" s="170"/>
      <c r="G116" s="171"/>
      <c r="H116" s="171"/>
      <c r="I116" s="171"/>
      <c r="J116" s="171"/>
      <c r="K116" s="172"/>
      <c r="L116" s="173"/>
    </row>
    <row r="117" spans="1:12" ht="12.75">
      <c r="A117" s="183"/>
      <c r="B117" s="175"/>
      <c r="C117" s="175"/>
      <c r="D117" s="175"/>
      <c r="E117" s="175"/>
      <c r="F117" s="176"/>
      <c r="G117" s="177"/>
      <c r="H117" s="177"/>
      <c r="I117" s="177"/>
      <c r="J117" s="177"/>
      <c r="K117" s="178"/>
      <c r="L117" s="173"/>
    </row>
    <row r="118" spans="1:12" ht="12.75">
      <c r="A118" s="182"/>
      <c r="B118" s="169"/>
      <c r="C118" s="169"/>
      <c r="D118" s="169"/>
      <c r="E118" s="169"/>
      <c r="F118" s="170"/>
      <c r="G118" s="171"/>
      <c r="H118" s="171"/>
      <c r="I118" s="171"/>
      <c r="J118" s="171"/>
      <c r="K118" s="172"/>
      <c r="L118" s="173"/>
    </row>
    <row r="119" spans="1:12" ht="12.75">
      <c r="A119" s="182"/>
      <c r="B119" s="169"/>
      <c r="C119" s="169"/>
      <c r="D119" s="169"/>
      <c r="E119" s="169"/>
      <c r="F119" s="170"/>
      <c r="G119" s="171"/>
      <c r="H119" s="171"/>
      <c r="I119" s="171"/>
      <c r="J119" s="171"/>
      <c r="K119" s="172"/>
      <c r="L119" s="173"/>
    </row>
    <row r="120" spans="1:12" ht="12.75">
      <c r="A120" s="183"/>
      <c r="B120" s="175"/>
      <c r="C120" s="175"/>
      <c r="D120" s="175"/>
      <c r="E120" s="175"/>
      <c r="F120" s="176"/>
      <c r="G120" s="177"/>
      <c r="H120" s="177"/>
      <c r="I120" s="177"/>
      <c r="J120" s="177"/>
      <c r="K120" s="178"/>
      <c r="L120" s="173"/>
    </row>
    <row r="121" spans="1:12" ht="12.75">
      <c r="A121" s="181"/>
      <c r="B121" s="169"/>
      <c r="C121" s="169"/>
      <c r="D121" s="169"/>
      <c r="E121" s="169"/>
      <c r="F121" s="170"/>
      <c r="G121" s="171"/>
      <c r="H121" s="171"/>
      <c r="I121" s="171"/>
      <c r="J121" s="171"/>
      <c r="K121" s="172"/>
      <c r="L121" s="173"/>
    </row>
    <row r="122" spans="1:12" ht="12.75">
      <c r="A122" s="182"/>
      <c r="B122" s="169"/>
      <c r="C122" s="169"/>
      <c r="D122" s="169"/>
      <c r="E122" s="169"/>
      <c r="F122" s="170"/>
      <c r="G122" s="171"/>
      <c r="H122" s="171"/>
      <c r="I122" s="171"/>
      <c r="J122" s="171"/>
      <c r="K122" s="172"/>
      <c r="L122" s="173"/>
    </row>
    <row r="123" spans="1:12" ht="12.75">
      <c r="A123" s="181"/>
      <c r="B123" s="169"/>
      <c r="C123" s="169"/>
      <c r="D123" s="169"/>
      <c r="E123" s="169"/>
      <c r="F123" s="170"/>
      <c r="G123" s="171"/>
      <c r="H123" s="171"/>
      <c r="I123" s="171"/>
      <c r="J123" s="171"/>
      <c r="K123" s="172"/>
      <c r="L123" s="173"/>
    </row>
    <row r="124" spans="1:12" ht="12.75">
      <c r="A124" s="182"/>
      <c r="B124" s="169"/>
      <c r="C124" s="169"/>
      <c r="D124" s="169"/>
      <c r="E124" s="169"/>
      <c r="F124" s="170"/>
      <c r="G124" s="171"/>
      <c r="H124" s="171"/>
      <c r="I124" s="171"/>
      <c r="J124" s="171"/>
      <c r="K124" s="172"/>
      <c r="L124" s="173"/>
    </row>
    <row r="125" spans="1:12" ht="12.75">
      <c r="A125" s="181"/>
      <c r="B125" s="169"/>
      <c r="C125" s="169"/>
      <c r="D125" s="169"/>
      <c r="E125" s="169"/>
      <c r="F125" s="170"/>
      <c r="G125" s="171"/>
      <c r="H125" s="171"/>
      <c r="I125" s="171"/>
      <c r="J125" s="171"/>
      <c r="K125" s="172"/>
      <c r="L125" s="173"/>
    </row>
    <row r="126" spans="1:12" ht="12.75">
      <c r="A126" s="182"/>
      <c r="B126" s="169"/>
      <c r="C126" s="169"/>
      <c r="D126" s="169"/>
      <c r="E126" s="169"/>
      <c r="F126" s="170"/>
      <c r="G126" s="171"/>
      <c r="H126" s="171"/>
      <c r="I126" s="171"/>
      <c r="J126" s="171"/>
      <c r="K126" s="172"/>
      <c r="L126" s="173"/>
    </row>
    <row r="127" spans="1:12" ht="12.75">
      <c r="A127" s="181"/>
      <c r="B127" s="169"/>
      <c r="C127" s="169"/>
      <c r="D127" s="169"/>
      <c r="E127" s="169"/>
      <c r="F127" s="170"/>
      <c r="G127" s="171"/>
      <c r="H127" s="171"/>
      <c r="I127" s="171"/>
      <c r="J127" s="171"/>
      <c r="K127" s="172"/>
      <c r="L127" s="173"/>
    </row>
    <row r="128" spans="1:12" ht="12.75">
      <c r="A128" s="182"/>
      <c r="B128" s="169"/>
      <c r="C128" s="169"/>
      <c r="D128" s="169"/>
      <c r="E128" s="169"/>
      <c r="F128" s="170"/>
      <c r="G128" s="171"/>
      <c r="H128" s="171"/>
      <c r="I128" s="171"/>
      <c r="J128" s="171"/>
      <c r="K128" s="172"/>
      <c r="L128" s="173"/>
    </row>
    <row r="129" spans="1:12" ht="12.75">
      <c r="A129" s="181"/>
      <c r="B129" s="169"/>
      <c r="C129" s="169"/>
      <c r="D129" s="169"/>
      <c r="E129" s="169"/>
      <c r="F129" s="170"/>
      <c r="G129" s="171"/>
      <c r="H129" s="171"/>
      <c r="I129" s="171"/>
      <c r="J129" s="171"/>
      <c r="K129" s="172"/>
      <c r="L129" s="173"/>
    </row>
    <row r="130" spans="1:12" ht="12.75">
      <c r="A130" s="182"/>
      <c r="B130" s="169"/>
      <c r="C130" s="169"/>
      <c r="D130" s="169"/>
      <c r="E130" s="169"/>
      <c r="F130" s="170"/>
      <c r="G130" s="171"/>
      <c r="H130" s="171"/>
      <c r="I130" s="171"/>
      <c r="J130" s="171"/>
      <c r="K130" s="172"/>
      <c r="L130" s="173"/>
    </row>
    <row r="131" spans="1:12" ht="12.75">
      <c r="A131" s="180"/>
      <c r="B131" s="175"/>
      <c r="C131" s="175"/>
      <c r="D131" s="175"/>
      <c r="E131" s="175"/>
      <c r="F131" s="176"/>
      <c r="G131" s="177"/>
      <c r="H131" s="177"/>
      <c r="I131" s="177"/>
      <c r="J131" s="177"/>
      <c r="K131" s="178"/>
      <c r="L131" s="173"/>
    </row>
    <row r="132" spans="1:12" ht="12.75">
      <c r="A132" s="181"/>
      <c r="B132" s="169"/>
      <c r="C132" s="169"/>
      <c r="D132" s="169"/>
      <c r="E132" s="169"/>
      <c r="F132" s="170"/>
      <c r="G132" s="171"/>
      <c r="H132" s="171"/>
      <c r="I132" s="171"/>
      <c r="J132" s="171"/>
      <c r="K132" s="172"/>
      <c r="L132" s="173"/>
    </row>
    <row r="133" spans="1:12" ht="12.75">
      <c r="A133" s="182"/>
      <c r="B133" s="169"/>
      <c r="C133" s="169"/>
      <c r="D133" s="169"/>
      <c r="E133" s="169"/>
      <c r="F133" s="170"/>
      <c r="G133" s="171"/>
      <c r="H133" s="171"/>
      <c r="I133" s="171"/>
      <c r="J133" s="171"/>
      <c r="K133" s="172"/>
      <c r="L133" s="173"/>
    </row>
    <row r="134" spans="1:12" ht="12.75">
      <c r="A134" s="183"/>
      <c r="B134" s="175"/>
      <c r="C134" s="175"/>
      <c r="D134" s="175"/>
      <c r="E134" s="175"/>
      <c r="F134" s="176"/>
      <c r="G134" s="177"/>
      <c r="H134" s="177"/>
      <c r="I134" s="177"/>
      <c r="J134" s="177"/>
      <c r="K134" s="178"/>
      <c r="L134" s="173"/>
    </row>
    <row r="135" spans="1:12" ht="12.75">
      <c r="A135" s="182"/>
      <c r="B135" s="169"/>
      <c r="C135" s="169"/>
      <c r="D135" s="169"/>
      <c r="E135" s="169"/>
      <c r="F135" s="170"/>
      <c r="G135" s="171"/>
      <c r="H135" s="171"/>
      <c r="I135" s="171"/>
      <c r="J135" s="171"/>
      <c r="K135" s="172"/>
      <c r="L135" s="173"/>
    </row>
    <row r="136" spans="1:12" ht="12.75">
      <c r="A136" s="182"/>
      <c r="B136" s="169"/>
      <c r="C136" s="169"/>
      <c r="D136" s="169"/>
      <c r="E136" s="169"/>
      <c r="F136" s="170"/>
      <c r="G136" s="171"/>
      <c r="H136" s="171"/>
      <c r="I136" s="171"/>
      <c r="J136" s="171"/>
      <c r="K136" s="172"/>
      <c r="L136" s="173"/>
    </row>
    <row r="137" spans="1:12" ht="12.75">
      <c r="A137" s="182"/>
      <c r="B137" s="169"/>
      <c r="C137" s="169"/>
      <c r="D137" s="169"/>
      <c r="E137" s="169"/>
      <c r="F137" s="170"/>
      <c r="G137" s="171"/>
      <c r="H137" s="171"/>
      <c r="I137" s="171"/>
      <c r="J137" s="171"/>
      <c r="K137" s="172"/>
      <c r="L137" s="173"/>
    </row>
    <row r="138" spans="1:12" ht="12.75">
      <c r="A138" s="182"/>
      <c r="B138" s="169"/>
      <c r="C138" s="169"/>
      <c r="D138" s="169"/>
      <c r="E138" s="169"/>
      <c r="F138" s="170"/>
      <c r="G138" s="171"/>
      <c r="H138" s="171"/>
      <c r="I138" s="171"/>
      <c r="J138" s="171"/>
      <c r="K138" s="172"/>
      <c r="L138" s="173"/>
    </row>
    <row r="139" spans="1:12" ht="12.75">
      <c r="A139" s="181"/>
      <c r="B139" s="169"/>
      <c r="C139" s="169"/>
      <c r="D139" s="169"/>
      <c r="E139" s="169"/>
      <c r="F139" s="170"/>
      <c r="G139" s="171"/>
      <c r="H139" s="171"/>
      <c r="I139" s="171"/>
      <c r="J139" s="171"/>
      <c r="K139" s="172"/>
      <c r="L139" s="173"/>
    </row>
    <row r="140" spans="1:12" ht="12.75">
      <c r="A140" s="182"/>
      <c r="B140" s="169"/>
      <c r="C140" s="169"/>
      <c r="D140" s="169"/>
      <c r="E140" s="169"/>
      <c r="F140" s="170"/>
      <c r="G140" s="171"/>
      <c r="H140" s="171"/>
      <c r="I140" s="171"/>
      <c r="J140" s="171"/>
      <c r="K140" s="172"/>
      <c r="L140" s="173"/>
    </row>
    <row r="141" spans="1:12" ht="12.75">
      <c r="A141" s="183"/>
      <c r="B141" s="175"/>
      <c r="C141" s="175"/>
      <c r="D141" s="175"/>
      <c r="E141" s="175"/>
      <c r="F141" s="176"/>
      <c r="G141" s="177"/>
      <c r="H141" s="177"/>
      <c r="I141" s="177"/>
      <c r="J141" s="177"/>
      <c r="K141" s="178"/>
      <c r="L141" s="173"/>
    </row>
    <row r="142" spans="1:12" ht="12.75">
      <c r="A142" s="182"/>
      <c r="B142" s="169"/>
      <c r="C142" s="169"/>
      <c r="D142" s="169"/>
      <c r="E142" s="169"/>
      <c r="F142" s="170"/>
      <c r="G142" s="171"/>
      <c r="H142" s="171"/>
      <c r="I142" s="171"/>
      <c r="J142" s="171"/>
      <c r="K142" s="172"/>
      <c r="L142" s="173"/>
    </row>
    <row r="143" spans="1:12" ht="12.75">
      <c r="A143" s="182"/>
      <c r="B143" s="169"/>
      <c r="C143" s="169"/>
      <c r="D143" s="169"/>
      <c r="E143" s="169"/>
      <c r="F143" s="170"/>
      <c r="G143" s="171"/>
      <c r="H143" s="171"/>
      <c r="I143" s="171"/>
      <c r="J143" s="171"/>
      <c r="K143" s="172"/>
      <c r="L143" s="173"/>
    </row>
    <row r="144" spans="1:12" ht="12.75">
      <c r="A144" s="180"/>
      <c r="B144" s="175"/>
      <c r="C144" s="175"/>
      <c r="D144" s="175"/>
      <c r="E144" s="175"/>
      <c r="F144" s="176"/>
      <c r="G144" s="177"/>
      <c r="H144" s="177"/>
      <c r="I144" s="177"/>
      <c r="J144" s="177"/>
      <c r="K144" s="178"/>
      <c r="L144" s="173"/>
    </row>
    <row r="145" spans="1:12" ht="12.75">
      <c r="A145" s="181"/>
      <c r="B145" s="169"/>
      <c r="C145" s="169"/>
      <c r="D145" s="169"/>
      <c r="E145" s="169"/>
      <c r="F145" s="170"/>
      <c r="G145" s="171"/>
      <c r="H145" s="171"/>
      <c r="I145" s="171"/>
      <c r="J145" s="171"/>
      <c r="K145" s="172"/>
      <c r="L145" s="173"/>
    </row>
    <row r="146" spans="1:12" ht="12.75">
      <c r="A146" s="184"/>
      <c r="B146" s="169"/>
      <c r="C146" s="169"/>
      <c r="D146" s="169"/>
      <c r="E146" s="169"/>
      <c r="F146" s="170"/>
      <c r="G146" s="171"/>
      <c r="H146" s="171"/>
      <c r="I146" s="171"/>
      <c r="J146" s="171"/>
      <c r="K146" s="172"/>
      <c r="L146" s="173"/>
    </row>
    <row r="147" spans="1:12" ht="12.75">
      <c r="A147" s="182"/>
      <c r="B147" s="169"/>
      <c r="C147" s="169"/>
      <c r="D147" s="169"/>
      <c r="E147" s="169"/>
      <c r="F147" s="170"/>
      <c r="G147" s="171"/>
      <c r="H147" s="171"/>
      <c r="I147" s="171"/>
      <c r="J147" s="171"/>
      <c r="K147" s="172"/>
      <c r="L147" s="173"/>
    </row>
    <row r="148" spans="1:12" ht="12.75">
      <c r="A148" s="182"/>
      <c r="B148" s="169"/>
      <c r="C148" s="169"/>
      <c r="D148" s="169"/>
      <c r="E148" s="169"/>
      <c r="F148" s="170"/>
      <c r="G148" s="171"/>
      <c r="H148" s="171"/>
      <c r="I148" s="171"/>
      <c r="J148" s="171"/>
      <c r="K148" s="172"/>
      <c r="L148" s="173"/>
    </row>
    <row r="149" spans="1:12" ht="12.75">
      <c r="A149" s="185"/>
      <c r="B149" s="175"/>
      <c r="C149" s="175"/>
      <c r="D149" s="175"/>
      <c r="E149" s="175"/>
      <c r="F149" s="176"/>
      <c r="G149" s="177"/>
      <c r="H149" s="177"/>
      <c r="I149" s="177"/>
      <c r="J149" s="177"/>
      <c r="K149" s="178"/>
      <c r="L149" s="173"/>
    </row>
    <row r="150" spans="1:12" ht="12.75">
      <c r="A150" s="181"/>
      <c r="B150" s="169"/>
      <c r="C150" s="169"/>
      <c r="D150" s="169"/>
      <c r="E150" s="169"/>
      <c r="F150" s="170"/>
      <c r="G150" s="171"/>
      <c r="H150" s="171"/>
      <c r="I150" s="171"/>
      <c r="J150" s="171"/>
      <c r="K150" s="172"/>
      <c r="L150" s="173"/>
    </row>
    <row r="151" spans="1:12" ht="12.75">
      <c r="A151" s="182"/>
      <c r="B151" s="169"/>
      <c r="C151" s="169"/>
      <c r="D151" s="169"/>
      <c r="E151" s="169"/>
      <c r="F151" s="170"/>
      <c r="G151" s="171"/>
      <c r="H151" s="171"/>
      <c r="I151" s="171"/>
      <c r="J151" s="171"/>
      <c r="K151" s="172"/>
      <c r="L151" s="173"/>
    </row>
    <row r="152" spans="1:12" s="161" customFormat="1" ht="12.75">
      <c r="A152" s="186"/>
      <c r="B152" s="179"/>
      <c r="C152" s="179"/>
      <c r="D152" s="179"/>
      <c r="E152" s="179"/>
      <c r="F152" s="179"/>
      <c r="G152" s="179"/>
      <c r="H152" s="179"/>
      <c r="I152" s="179"/>
      <c r="J152" s="179"/>
      <c r="K152" s="187"/>
      <c r="L152" s="179"/>
    </row>
    <row r="153" spans="1:12" ht="12.75">
      <c r="A153" s="173"/>
      <c r="B153" s="173"/>
      <c r="C153" s="173"/>
      <c r="D153" s="173"/>
      <c r="E153" s="173"/>
      <c r="F153" s="173"/>
      <c r="G153" s="173"/>
      <c r="H153" s="173"/>
      <c r="I153" s="173"/>
      <c r="J153" s="173"/>
      <c r="K153" s="173"/>
      <c r="L153" s="173"/>
    </row>
    <row r="154" spans="1:12" ht="12.75">
      <c r="A154" s="173"/>
      <c r="B154" s="173"/>
      <c r="C154" s="173"/>
      <c r="D154" s="173"/>
      <c r="E154" s="173"/>
      <c r="F154" s="173"/>
      <c r="G154" s="173"/>
      <c r="H154" s="173"/>
      <c r="I154" s="173"/>
      <c r="J154" s="173"/>
      <c r="K154" s="173"/>
      <c r="L154" s="173"/>
    </row>
  </sheetData>
  <sheetProtection/>
  <mergeCells count="7">
    <mergeCell ref="A9:M9"/>
    <mergeCell ref="K11:M11"/>
    <mergeCell ref="D12:G12"/>
    <mergeCell ref="O1:Q1"/>
    <mergeCell ref="D1:M1"/>
    <mergeCell ref="D2:M2"/>
    <mergeCell ref="D3:M3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70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11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3.8515625" style="205" customWidth="1"/>
    <col min="2" max="2" width="62.00390625" style="205" customWidth="1"/>
    <col min="3" max="3" width="13.8515625" style="205" customWidth="1"/>
    <col min="4" max="5" width="11.421875" style="205" customWidth="1"/>
    <col min="6" max="16384" width="9.140625" style="205" customWidth="1"/>
  </cols>
  <sheetData>
    <row r="1" spans="1:5" ht="12.75">
      <c r="A1" s="204"/>
      <c r="B1" s="204"/>
      <c r="C1" s="204"/>
      <c r="D1" s="312" t="s">
        <v>83</v>
      </c>
      <c r="E1" s="312"/>
    </row>
    <row r="2" spans="1:11" ht="60.75" customHeight="1">
      <c r="A2" s="204"/>
      <c r="B2" s="204"/>
      <c r="C2" s="281" t="s">
        <v>306</v>
      </c>
      <c r="D2" s="282"/>
      <c r="E2" s="282"/>
      <c r="F2" s="253"/>
      <c r="G2" s="253"/>
      <c r="H2" s="253"/>
      <c r="I2" s="253"/>
      <c r="J2" s="253"/>
      <c r="K2" s="253"/>
    </row>
    <row r="3" spans="1:5" ht="12.75">
      <c r="A3" s="204"/>
      <c r="B3" s="204"/>
      <c r="C3" s="315" t="s">
        <v>315</v>
      </c>
      <c r="D3" s="316"/>
      <c r="E3" s="316"/>
    </row>
    <row r="4" spans="1:3" ht="12.75">
      <c r="A4" s="206"/>
      <c r="B4" s="191"/>
      <c r="C4" s="192"/>
    </row>
    <row r="5" spans="1:5" s="194" customFormat="1" ht="86.25" customHeight="1">
      <c r="A5" s="318" t="s">
        <v>307</v>
      </c>
      <c r="B5" s="319"/>
      <c r="C5" s="319"/>
      <c r="D5" s="319"/>
      <c r="E5" s="319"/>
    </row>
    <row r="6" spans="1:5" s="194" customFormat="1" ht="15.75">
      <c r="A6" s="193"/>
      <c r="B6" s="193"/>
      <c r="C6" s="193"/>
      <c r="D6" s="193"/>
      <c r="E6" s="193"/>
    </row>
    <row r="7" spans="1:5" ht="12.75">
      <c r="A7" s="195"/>
      <c r="B7" s="195"/>
      <c r="C7" s="196"/>
      <c r="D7" s="317" t="s">
        <v>3</v>
      </c>
      <c r="E7" s="317"/>
    </row>
    <row r="8" spans="1:5" s="207" customFormat="1" ht="61.5" customHeight="1">
      <c r="A8" s="197" t="s">
        <v>4</v>
      </c>
      <c r="B8" s="198" t="s">
        <v>5</v>
      </c>
      <c r="C8" s="199" t="s">
        <v>6</v>
      </c>
      <c r="D8" s="258" t="s">
        <v>308</v>
      </c>
      <c r="E8" s="258" t="s">
        <v>292</v>
      </c>
    </row>
    <row r="9" spans="1:5" s="207" customFormat="1" ht="15">
      <c r="A9" s="200">
        <v>1</v>
      </c>
      <c r="B9" s="201" t="s">
        <v>8</v>
      </c>
      <c r="C9" s="208">
        <v>21.4</v>
      </c>
      <c r="D9" s="208">
        <v>10.4</v>
      </c>
      <c r="E9" s="208">
        <f>D9/C9*100</f>
        <v>48.5981308411215</v>
      </c>
    </row>
    <row r="10" spans="1:5" s="207" customFormat="1" ht="45">
      <c r="A10" s="200">
        <v>2</v>
      </c>
      <c r="B10" s="219" t="s">
        <v>9</v>
      </c>
      <c r="C10" s="208">
        <v>18.4</v>
      </c>
      <c r="D10" s="208">
        <v>9</v>
      </c>
      <c r="E10" s="208">
        <f>D10/C10*100</f>
        <v>48.913043478260875</v>
      </c>
    </row>
    <row r="11" spans="1:5" s="207" customFormat="1" ht="14.25">
      <c r="A11" s="202"/>
      <c r="B11" s="203" t="s">
        <v>7</v>
      </c>
      <c r="C11" s="209">
        <f>SUM(C9:C10)</f>
        <v>39.8</v>
      </c>
      <c r="D11" s="209">
        <f>SUM(D9:D10)</f>
        <v>19.4</v>
      </c>
      <c r="E11" s="209">
        <f>D11/C11*100</f>
        <v>48.743718592964825</v>
      </c>
    </row>
    <row r="12" s="207" customFormat="1" ht="14.25"/>
    <row r="13" s="207" customFormat="1" ht="14.25"/>
  </sheetData>
  <sheetProtection/>
  <mergeCells count="5">
    <mergeCell ref="D1:E1"/>
    <mergeCell ref="D7:E7"/>
    <mergeCell ref="C2:E2"/>
    <mergeCell ref="C3:E3"/>
    <mergeCell ref="A5:E5"/>
  </mergeCells>
  <printOptions/>
  <pageMargins left="1.141732283464567" right="0.17" top="0.7874015748031497" bottom="0.7874015748031497" header="0.31496062992125984" footer="0.31496062992125984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K24"/>
  <sheetViews>
    <sheetView zoomScalePageLayoutView="0" workbookViewId="0" topLeftCell="A25">
      <selection activeCell="I22" sqref="I22"/>
    </sheetView>
  </sheetViews>
  <sheetFormatPr defaultColWidth="9.140625" defaultRowHeight="12.75"/>
  <cols>
    <col min="1" max="1" width="23.140625" style="218" customWidth="1"/>
    <col min="2" max="2" width="49.421875" style="218" customWidth="1"/>
    <col min="3" max="3" width="15.00390625" style="218" customWidth="1"/>
    <col min="4" max="16384" width="9.140625" style="218" customWidth="1"/>
  </cols>
  <sheetData>
    <row r="1" spans="2:5" ht="12.75">
      <c r="B1" s="323" t="s">
        <v>115</v>
      </c>
      <c r="C1" s="323"/>
      <c r="D1" s="283"/>
      <c r="E1" s="283"/>
    </row>
    <row r="2" spans="2:11" ht="29.25" customHeight="1">
      <c r="B2" s="313" t="s">
        <v>304</v>
      </c>
      <c r="C2" s="314"/>
      <c r="D2" s="314"/>
      <c r="E2" s="314"/>
      <c r="F2" s="239"/>
      <c r="G2" s="239"/>
      <c r="H2" s="239"/>
      <c r="I2" s="239"/>
      <c r="J2" s="239"/>
      <c r="K2" s="239"/>
    </row>
    <row r="3" spans="2:5" ht="12.75">
      <c r="B3" s="324" t="s">
        <v>316</v>
      </c>
      <c r="C3" s="324"/>
      <c r="D3" s="282"/>
      <c r="E3" s="282"/>
    </row>
    <row r="4" spans="1:5" ht="52.5" customHeight="1">
      <c r="A4" s="325" t="s">
        <v>309</v>
      </c>
      <c r="B4" s="325"/>
      <c r="C4" s="325"/>
      <c r="D4" s="282"/>
      <c r="E4" s="282"/>
    </row>
    <row r="6" spans="4:5" ht="12.75">
      <c r="D6" s="322" t="s">
        <v>72</v>
      </c>
      <c r="E6" s="292"/>
    </row>
    <row r="7" spans="1:5" ht="29.25" customHeight="1">
      <c r="A7" s="326" t="s">
        <v>13</v>
      </c>
      <c r="B7" s="327" t="s">
        <v>14</v>
      </c>
      <c r="C7" s="328" t="s">
        <v>305</v>
      </c>
      <c r="D7" s="320" t="s">
        <v>297</v>
      </c>
      <c r="E7" s="320" t="s">
        <v>292</v>
      </c>
    </row>
    <row r="8" spans="1:5" ht="37.5" customHeight="1">
      <c r="A8" s="326"/>
      <c r="B8" s="327"/>
      <c r="C8" s="328"/>
      <c r="D8" s="321"/>
      <c r="E8" s="321"/>
    </row>
    <row r="9" spans="1:5" ht="37.5" customHeight="1">
      <c r="A9" s="210" t="s">
        <v>15</v>
      </c>
      <c r="B9" s="211" t="s">
        <v>16</v>
      </c>
      <c r="C9" s="259"/>
      <c r="D9" s="262"/>
      <c r="E9" s="263"/>
    </row>
    <row r="10" spans="1:5" ht="37.5" customHeight="1">
      <c r="A10" s="210" t="s">
        <v>242</v>
      </c>
      <c r="B10" s="212" t="s">
        <v>12</v>
      </c>
      <c r="C10" s="260">
        <f>C13</f>
        <v>0</v>
      </c>
      <c r="D10" s="262">
        <f>D13</f>
        <v>0</v>
      </c>
      <c r="E10" s="263"/>
    </row>
    <row r="11" spans="1:5" ht="45" hidden="1">
      <c r="A11" s="213" t="s">
        <v>243</v>
      </c>
      <c r="B11" s="214" t="s">
        <v>244</v>
      </c>
      <c r="C11" s="261">
        <f>C12</f>
        <v>0</v>
      </c>
      <c r="D11" s="262"/>
      <c r="E11" s="263"/>
    </row>
    <row r="12" spans="1:5" ht="45" hidden="1">
      <c r="A12" s="213" t="s">
        <v>245</v>
      </c>
      <c r="B12" s="214" t="s">
        <v>246</v>
      </c>
      <c r="C12" s="261"/>
      <c r="D12" s="262"/>
      <c r="E12" s="263"/>
    </row>
    <row r="13" spans="1:5" ht="45">
      <c r="A13" s="213" t="s">
        <v>247</v>
      </c>
      <c r="B13" s="214" t="s">
        <v>248</v>
      </c>
      <c r="C13" s="261">
        <f>C14</f>
        <v>0</v>
      </c>
      <c r="D13" s="262">
        <f>D14</f>
        <v>0</v>
      </c>
      <c r="E13" s="263"/>
    </row>
    <row r="14" spans="1:5" ht="45">
      <c r="A14" s="213" t="s">
        <v>249</v>
      </c>
      <c r="B14" s="214" t="s">
        <v>250</v>
      </c>
      <c r="C14" s="261">
        <v>0</v>
      </c>
      <c r="D14" s="262">
        <v>0</v>
      </c>
      <c r="E14" s="263"/>
    </row>
    <row r="15" spans="1:5" ht="28.5">
      <c r="A15" s="215" t="s">
        <v>17</v>
      </c>
      <c r="B15" s="216" t="s">
        <v>18</v>
      </c>
      <c r="C15" s="260">
        <f>C20+C16</f>
        <v>5383.799999999999</v>
      </c>
      <c r="D15" s="262">
        <f>D20+D16</f>
        <v>2253.6000000000004</v>
      </c>
      <c r="E15" s="263"/>
    </row>
    <row r="16" spans="1:5" ht="15">
      <c r="A16" s="213" t="s">
        <v>19</v>
      </c>
      <c r="B16" s="214" t="s">
        <v>20</v>
      </c>
      <c r="C16" s="261">
        <f aca="true" t="shared" si="0" ref="C16:D18">C17</f>
        <v>-17090.4</v>
      </c>
      <c r="D16" s="262">
        <f t="shared" si="0"/>
        <v>-5027.5</v>
      </c>
      <c r="E16" s="263">
        <f>E17</f>
        <v>29.417099658287693</v>
      </c>
    </row>
    <row r="17" spans="1:5" ht="15">
      <c r="A17" s="213" t="s">
        <v>21</v>
      </c>
      <c r="B17" s="214" t="s">
        <v>22</v>
      </c>
      <c r="C17" s="261">
        <f t="shared" si="0"/>
        <v>-17090.4</v>
      </c>
      <c r="D17" s="262">
        <f t="shared" si="0"/>
        <v>-5027.5</v>
      </c>
      <c r="E17" s="263">
        <f>E18</f>
        <v>29.417099658287693</v>
      </c>
    </row>
    <row r="18" spans="1:5" ht="30">
      <c r="A18" s="213" t="s">
        <v>23</v>
      </c>
      <c r="B18" s="214" t="s">
        <v>24</v>
      </c>
      <c r="C18" s="261">
        <f t="shared" si="0"/>
        <v>-17090.4</v>
      </c>
      <c r="D18" s="262">
        <f t="shared" si="0"/>
        <v>-5027.5</v>
      </c>
      <c r="E18" s="263">
        <f>E19</f>
        <v>29.417099658287693</v>
      </c>
    </row>
    <row r="19" spans="1:5" ht="30">
      <c r="A19" s="213" t="s">
        <v>25</v>
      </c>
      <c r="B19" s="214" t="s">
        <v>26</v>
      </c>
      <c r="C19" s="261">
        <v>-17090.4</v>
      </c>
      <c r="D19" s="262">
        <v>-5027.5</v>
      </c>
      <c r="E19" s="263">
        <f>D19/C19*100</f>
        <v>29.417099658287693</v>
      </c>
    </row>
    <row r="20" spans="1:5" ht="15">
      <c r="A20" s="213" t="s">
        <v>27</v>
      </c>
      <c r="B20" s="214" t="s">
        <v>28</v>
      </c>
      <c r="C20" s="261">
        <f aca="true" t="shared" si="1" ref="C20:E21">C21</f>
        <v>22474.2</v>
      </c>
      <c r="D20" s="262">
        <f t="shared" si="1"/>
        <v>7281.1</v>
      </c>
      <c r="E20" s="263">
        <f t="shared" si="1"/>
        <v>32.39759368520348</v>
      </c>
    </row>
    <row r="21" spans="1:5" ht="15">
      <c r="A21" s="213" t="s">
        <v>29</v>
      </c>
      <c r="B21" s="214" t="s">
        <v>30</v>
      </c>
      <c r="C21" s="261">
        <f t="shared" si="1"/>
        <v>22474.2</v>
      </c>
      <c r="D21" s="262">
        <f t="shared" si="1"/>
        <v>7281.1</v>
      </c>
      <c r="E21" s="263">
        <f t="shared" si="1"/>
        <v>32.39759368520348</v>
      </c>
    </row>
    <row r="22" spans="1:5" ht="30">
      <c r="A22" s="213" t="s">
        <v>31</v>
      </c>
      <c r="B22" s="214" t="s">
        <v>32</v>
      </c>
      <c r="C22" s="261">
        <v>22474.2</v>
      </c>
      <c r="D22" s="262">
        <v>7281.1</v>
      </c>
      <c r="E22" s="263">
        <f>D22/C22*100</f>
        <v>32.39759368520348</v>
      </c>
    </row>
    <row r="23" spans="1:5" ht="0.75" customHeight="1">
      <c r="A23" s="213" t="s">
        <v>33</v>
      </c>
      <c r="B23" s="214" t="s">
        <v>34</v>
      </c>
      <c r="C23" s="261">
        <f>C14+157053.4</f>
        <v>157053.4</v>
      </c>
      <c r="D23" s="262"/>
      <c r="E23" s="263"/>
    </row>
    <row r="24" spans="1:5" ht="28.5">
      <c r="A24" s="217"/>
      <c r="B24" s="211" t="s">
        <v>35</v>
      </c>
      <c r="C24" s="260">
        <f>C15+C10</f>
        <v>5383.799999999999</v>
      </c>
      <c r="D24" s="262">
        <f>D15+D10</f>
        <v>2253.6000000000004</v>
      </c>
      <c r="E24" s="263"/>
    </row>
  </sheetData>
  <sheetProtection/>
  <mergeCells count="10">
    <mergeCell ref="D7:D8"/>
    <mergeCell ref="E7:E8"/>
    <mergeCell ref="D6:E6"/>
    <mergeCell ref="B1:E1"/>
    <mergeCell ref="B2:E2"/>
    <mergeCell ref="B3:E3"/>
    <mergeCell ref="A4:E4"/>
    <mergeCell ref="A7:A8"/>
    <mergeCell ref="B7:B8"/>
    <mergeCell ref="C7:C8"/>
  </mergeCells>
  <printOptions/>
  <pageMargins left="0.7480314960629921" right="0.2362204724409449" top="0.5118110236220472" bottom="0.43307086614173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1</cp:lastModifiedBy>
  <cp:lastPrinted>2018-07-12T12:10:18Z</cp:lastPrinted>
  <dcterms:created xsi:type="dcterms:W3CDTF">2002-06-04T10:05:56Z</dcterms:created>
  <dcterms:modified xsi:type="dcterms:W3CDTF">2018-07-17T09:29:49Z</dcterms:modified>
  <cp:category/>
  <cp:version/>
  <cp:contentType/>
  <cp:contentStatus/>
</cp:coreProperties>
</file>